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1660" windowHeight="11205" tabRatio="973"/>
  </bookViews>
  <sheets>
    <sheet name="Inhalt" sheetId="44" r:id="rId1"/>
    <sheet name="Abb. H2-10A" sheetId="92" r:id="rId2"/>
    <sheet name="Abb. H2-11A" sheetId="93" r:id="rId3"/>
    <sheet name="Abb. H2-12A" sheetId="89" r:id="rId4"/>
    <sheet name="Abb. H2-13A" sheetId="83" r:id="rId5"/>
    <sheet name="Abb. H2-14A" sheetId="86" r:id="rId6"/>
    <sheet name="Tab. H2-1A" sheetId="45" r:id="rId7"/>
    <sheet name="Tab. H2-2A" sheetId="46" r:id="rId8"/>
    <sheet name="Tab. H2-3A" sheetId="47" r:id="rId9"/>
    <sheet name="Tab. H2-4A" sheetId="48" r:id="rId10"/>
    <sheet name="Tab. H2-5A" sheetId="28" r:id="rId11"/>
    <sheet name="Tab. H2-6A" sheetId="30" r:id="rId12"/>
    <sheet name="Tab. H2-7A" sheetId="70" r:id="rId13"/>
    <sheet name="Tab. H2-8A" sheetId="71" r:id="rId14"/>
    <sheet name="Tab. H2-9A" sheetId="53" r:id="rId15"/>
    <sheet name="Tab. H2-10A" sheetId="54" r:id="rId16"/>
    <sheet name="Abb. H2-15web" sheetId="94" r:id="rId17"/>
    <sheet name="Abb. H2-16web" sheetId="96" r:id="rId18"/>
    <sheet name="Tab. H2-11web" sheetId="49" r:id="rId19"/>
    <sheet name="Tab. H2-12web" sheetId="50" r:id="rId20"/>
    <sheet name="Tab. H2-13web" sheetId="51" r:id="rId21"/>
    <sheet name="Tab. H2-14web" sheetId="52" r:id="rId22"/>
    <sheet name="Tab. H2-15web" sheetId="37" r:id="rId23"/>
    <sheet name="Tab. H2-16web" sheetId="29" r:id="rId24"/>
    <sheet name="Tab. H2-17web" sheetId="39" r:id="rId25"/>
    <sheet name="Tab. H2-18web" sheetId="32" r:id="rId26"/>
    <sheet name="Tab. H2-19web" sheetId="33" r:id="rId27"/>
    <sheet name="Tab. H2-20web" sheetId="43" r:id="rId28"/>
    <sheet name="Tab. H2-21web" sheetId="42" r:id="rId29"/>
    <sheet name="Tab. H2-22web" sheetId="72" r:id="rId30"/>
    <sheet name="Tab. H2-23web" sheetId="73" r:id="rId31"/>
    <sheet name="Tab. H2-24web" sheetId="74" r:id="rId32"/>
    <sheet name="Tab. H2-25web" sheetId="75" r:id="rId33"/>
    <sheet name="Tab. H2-26web" sheetId="76" r:id="rId34"/>
    <sheet name="Tab. H2-27web" sheetId="77" r:id="rId35"/>
    <sheet name="Tab. H2-28web" sheetId="78" r:id="rId36"/>
    <sheet name="Tab. H2-29web" sheetId="99" r:id="rId37"/>
    <sheet name="Tab. H2-30web" sheetId="100" r:id="rId38"/>
    <sheet name="Tab. H2-31web" sheetId="101" r:id="rId39"/>
    <sheet name="Tab. H2-32web" sheetId="102" r:id="rId40"/>
    <sheet name="Tab. H2-33web" sheetId="103" r:id="rId41"/>
    <sheet name="Tab. H2-34web" sheetId="104" r:id="rId42"/>
    <sheet name="Tab. H2-35web" sheetId="105" r:id="rId43"/>
    <sheet name="Tab. H2-36web" sheetId="106" r:id="rId44"/>
    <sheet name="Tab. H2-37web" sheetId="107" r:id="rId45"/>
    <sheet name="Tab. H2-38web" sheetId="108" r:id="rId46"/>
    <sheet name="Tab. H2-39web" sheetId="109" r:id="rId47"/>
    <sheet name="Tab. H2-40web" sheetId="110" r:id="rId48"/>
    <sheet name="Tab. H2-41web" sheetId="111" r:id="rId49"/>
    <sheet name="Tab. H2-42web" sheetId="112" r:id="rId50"/>
    <sheet name="Tab. H2-43web" sheetId="113" r:id="rId51"/>
    <sheet name="Tab. H2-44web" sheetId="114" r:id="rId52"/>
    <sheet name="Tab. H2-45web" sheetId="115" r:id="rId53"/>
    <sheet name="Tab. H2-46web" sheetId="116" r:id="rId54"/>
    <sheet name="Tab. H2-47web" sheetId="117" r:id="rId55"/>
  </sheets>
  <externalReferences>
    <externalReference r:id="rId56"/>
    <externalReference r:id="rId57"/>
    <externalReference r:id="rId58"/>
    <externalReference r:id="rId59"/>
    <externalReference r:id="rId60"/>
    <externalReference r:id="rId61"/>
    <externalReference r:id="rId62"/>
    <externalReference r:id="rId63"/>
  </externalReferences>
  <definedNames>
    <definedName name="__123Graph_A" localSheetId="2" hidden="1">[1]Daten!#REF!</definedName>
    <definedName name="__123Graph_A" localSheetId="3" hidden="1">[2]Daten!#REF!</definedName>
    <definedName name="__123Graph_A" localSheetId="4" hidden="1">[3]Daten!#REF!</definedName>
    <definedName name="__123Graph_A" localSheetId="5" hidden="1">[3]Daten!#REF!</definedName>
    <definedName name="__123Graph_A" localSheetId="16" hidden="1">[1]Daten!#REF!</definedName>
    <definedName name="__123Graph_A" localSheetId="17" hidden="1">[4]Daten!#REF!</definedName>
    <definedName name="__123Graph_A" localSheetId="18" hidden="1">[1]Daten!#REF!</definedName>
    <definedName name="__123Graph_A" localSheetId="19" hidden="1">[1]Daten!#REF!</definedName>
    <definedName name="__123Graph_A" localSheetId="20" hidden="1">[1]Daten!#REF!</definedName>
    <definedName name="__123Graph_A" localSheetId="23" hidden="1">[2]Daten!#REF!</definedName>
    <definedName name="__123Graph_A" localSheetId="24" hidden="1">[2]Daten!#REF!</definedName>
    <definedName name="__123Graph_A" localSheetId="25" hidden="1">[2]Daten!#REF!</definedName>
    <definedName name="__123Graph_A" localSheetId="26" hidden="1">[2]Daten!#REF!</definedName>
    <definedName name="__123Graph_A" localSheetId="6" hidden="1">[1]Daten!#REF!</definedName>
    <definedName name="__123Graph_A" localSheetId="27" hidden="1">[2]Daten!#REF!</definedName>
    <definedName name="__123Graph_A" localSheetId="28" hidden="1">[2]Daten!#REF!</definedName>
    <definedName name="__123Graph_A" localSheetId="32" hidden="1">[3]Daten!#REF!</definedName>
    <definedName name="__123Graph_A" localSheetId="7" hidden="1">[1]Daten!#REF!</definedName>
    <definedName name="__123Graph_A" localSheetId="8" hidden="1">[1]Daten!#REF!</definedName>
    <definedName name="__123Graph_A" localSheetId="47" hidden="1">[4]Daten!#REF!</definedName>
    <definedName name="__123Graph_A" localSheetId="48" hidden="1">[4]Daten!#REF!</definedName>
    <definedName name="__123Graph_A" localSheetId="49" hidden="1">[4]Daten!#REF!</definedName>
    <definedName name="__123Graph_A" localSheetId="10" hidden="1">[2]Daten!#REF!</definedName>
    <definedName name="__123Graph_A" localSheetId="11" hidden="1">[2]Daten!#REF!</definedName>
    <definedName name="__123Graph_A" hidden="1">[4]Daten!#REF!</definedName>
    <definedName name="__123Graph_AL™SCH1" localSheetId="17" hidden="1">[5]Daten!#REF!</definedName>
    <definedName name="__123Graph_AL™SCH1" hidden="1">[5]Daten!#REF!</definedName>
    <definedName name="__123Graph_AL™SCH2" localSheetId="17" hidden="1">[5]Daten!#REF!</definedName>
    <definedName name="__123Graph_AL™SCH2" hidden="1">[5]Daten!#REF!</definedName>
    <definedName name="__123Graph_AL™SCH3" localSheetId="17" hidden="1">[5]Daten!#REF!</definedName>
    <definedName name="__123Graph_AL™SCH3" hidden="1">[5]Daten!#REF!</definedName>
    <definedName name="__123Graph_AL™SCH4" localSheetId="17" hidden="1">[5]Daten!#REF!</definedName>
    <definedName name="__123Graph_AL™SCH4" hidden="1">[5]Daten!#REF!</definedName>
    <definedName name="__123Graph_AL™SCH5" localSheetId="17" hidden="1">[5]Daten!#REF!</definedName>
    <definedName name="__123Graph_AL™SCH5" hidden="1">[5]Daten!#REF!</definedName>
    <definedName name="__123Graph_AL™SCH6" localSheetId="17" hidden="1">[5]Daten!#REF!</definedName>
    <definedName name="__123Graph_AL™SCH6" hidden="1">[5]Daten!#REF!</definedName>
    <definedName name="__123Graph_B" localSheetId="2" hidden="1">[1]Daten!#REF!</definedName>
    <definedName name="__123Graph_B" localSheetId="3" hidden="1">[2]Daten!#REF!</definedName>
    <definedName name="__123Graph_B" localSheetId="4" hidden="1">[3]Daten!#REF!</definedName>
    <definedName name="__123Graph_B" localSheetId="5" hidden="1">[3]Daten!#REF!</definedName>
    <definedName name="__123Graph_B" localSheetId="16" hidden="1">[1]Daten!#REF!</definedName>
    <definedName name="__123Graph_B" localSheetId="17" hidden="1">[4]Daten!#REF!</definedName>
    <definedName name="__123Graph_B" localSheetId="18" hidden="1">[1]Daten!#REF!</definedName>
    <definedName name="__123Graph_B" localSheetId="19" hidden="1">[1]Daten!#REF!</definedName>
    <definedName name="__123Graph_B" localSheetId="20" hidden="1">[1]Daten!#REF!</definedName>
    <definedName name="__123Graph_B" localSheetId="23" hidden="1">[2]Daten!#REF!</definedName>
    <definedName name="__123Graph_B" localSheetId="24" hidden="1">[2]Daten!#REF!</definedName>
    <definedName name="__123Graph_B" localSheetId="25" hidden="1">[2]Daten!#REF!</definedName>
    <definedName name="__123Graph_B" localSheetId="26" hidden="1">[2]Daten!#REF!</definedName>
    <definedName name="__123Graph_B" localSheetId="6" hidden="1">[1]Daten!#REF!</definedName>
    <definedName name="__123Graph_B" localSheetId="27" hidden="1">[2]Daten!#REF!</definedName>
    <definedName name="__123Graph_B" localSheetId="28" hidden="1">[2]Daten!#REF!</definedName>
    <definedName name="__123Graph_B" localSheetId="32" hidden="1">[3]Daten!#REF!</definedName>
    <definedName name="__123Graph_B" localSheetId="7" hidden="1">[1]Daten!#REF!</definedName>
    <definedName name="__123Graph_B" localSheetId="8" hidden="1">[1]Daten!#REF!</definedName>
    <definedName name="__123Graph_B" localSheetId="47" hidden="1">[4]Daten!#REF!</definedName>
    <definedName name="__123Graph_B" localSheetId="48" hidden="1">[4]Daten!#REF!</definedName>
    <definedName name="__123Graph_B" localSheetId="49" hidden="1">[4]Daten!#REF!</definedName>
    <definedName name="__123Graph_B" localSheetId="10" hidden="1">[2]Daten!#REF!</definedName>
    <definedName name="__123Graph_B" localSheetId="11" hidden="1">[2]Daten!#REF!</definedName>
    <definedName name="__123Graph_B" hidden="1">[4]Daten!#REF!</definedName>
    <definedName name="__123Graph_BL™SCH5" localSheetId="17" hidden="1">[5]Daten!#REF!</definedName>
    <definedName name="__123Graph_BL™SCH5" hidden="1">[5]Daten!#REF!</definedName>
    <definedName name="__123Graph_BL™SCH6" localSheetId="17" hidden="1">[5]Daten!#REF!</definedName>
    <definedName name="__123Graph_BL™SCH6" hidden="1">[5]Daten!#REF!</definedName>
    <definedName name="__123Graph_C" localSheetId="2" hidden="1">[1]Daten!#REF!</definedName>
    <definedName name="__123Graph_C" localSheetId="3" hidden="1">[2]Daten!#REF!</definedName>
    <definedName name="__123Graph_C" localSheetId="4" hidden="1">[3]Daten!#REF!</definedName>
    <definedName name="__123Graph_C" localSheetId="5" hidden="1">[3]Daten!#REF!</definedName>
    <definedName name="__123Graph_C" localSheetId="16" hidden="1">[1]Daten!#REF!</definedName>
    <definedName name="__123Graph_C" localSheetId="17" hidden="1">[4]Daten!#REF!</definedName>
    <definedName name="__123Graph_C" localSheetId="18" hidden="1">[1]Daten!#REF!</definedName>
    <definedName name="__123Graph_C" localSheetId="19" hidden="1">[1]Daten!#REF!</definedName>
    <definedName name="__123Graph_C" localSheetId="20" hidden="1">[1]Daten!#REF!</definedName>
    <definedName name="__123Graph_C" localSheetId="23" hidden="1">[2]Daten!#REF!</definedName>
    <definedName name="__123Graph_C" localSheetId="24" hidden="1">[2]Daten!#REF!</definedName>
    <definedName name="__123Graph_C" localSheetId="25" hidden="1">[2]Daten!#REF!</definedName>
    <definedName name="__123Graph_C" localSheetId="26" hidden="1">[2]Daten!#REF!</definedName>
    <definedName name="__123Graph_C" localSheetId="6" hidden="1">[1]Daten!#REF!</definedName>
    <definedName name="__123Graph_C" localSheetId="27" hidden="1">[2]Daten!#REF!</definedName>
    <definedName name="__123Graph_C" localSheetId="28" hidden="1">[2]Daten!#REF!</definedName>
    <definedName name="__123Graph_C" localSheetId="32" hidden="1">[3]Daten!#REF!</definedName>
    <definedName name="__123Graph_C" localSheetId="7" hidden="1">[1]Daten!#REF!</definedName>
    <definedName name="__123Graph_C" localSheetId="8" hidden="1">[1]Daten!#REF!</definedName>
    <definedName name="__123Graph_C" localSheetId="47" hidden="1">[4]Daten!#REF!</definedName>
    <definedName name="__123Graph_C" localSheetId="48" hidden="1">[4]Daten!#REF!</definedName>
    <definedName name="__123Graph_C" localSheetId="49" hidden="1">[4]Daten!#REF!</definedName>
    <definedName name="__123Graph_C" localSheetId="10" hidden="1">[2]Daten!#REF!</definedName>
    <definedName name="__123Graph_C" localSheetId="11" hidden="1">[2]Daten!#REF!</definedName>
    <definedName name="__123Graph_C" hidden="1">[4]Daten!#REF!</definedName>
    <definedName name="__123Graph_CL™SCH5" localSheetId="17" hidden="1">[5]Daten!#REF!</definedName>
    <definedName name="__123Graph_CL™SCH5" hidden="1">[5]Daten!#REF!</definedName>
    <definedName name="__123Graph_CL™SCH6" localSheetId="17" hidden="1">[5]Daten!#REF!</definedName>
    <definedName name="__123Graph_CL™SCH6" hidden="1">[5]Daten!#REF!</definedName>
    <definedName name="__123Graph_D" localSheetId="2" hidden="1">[1]Daten!#REF!</definedName>
    <definedName name="__123Graph_D" localSheetId="3" hidden="1">[2]Daten!#REF!</definedName>
    <definedName name="__123Graph_D" localSheetId="4" hidden="1">[3]Daten!#REF!</definedName>
    <definedName name="__123Graph_D" localSheetId="5" hidden="1">[3]Daten!#REF!</definedName>
    <definedName name="__123Graph_D" localSheetId="16" hidden="1">[1]Daten!#REF!</definedName>
    <definedName name="__123Graph_D" localSheetId="17" hidden="1">[4]Daten!#REF!</definedName>
    <definedName name="__123Graph_D" localSheetId="18" hidden="1">[1]Daten!#REF!</definedName>
    <definedName name="__123Graph_D" localSheetId="19" hidden="1">[1]Daten!#REF!</definedName>
    <definedName name="__123Graph_D" localSheetId="20" hidden="1">[1]Daten!#REF!</definedName>
    <definedName name="__123Graph_D" localSheetId="23" hidden="1">[2]Daten!#REF!</definedName>
    <definedName name="__123Graph_D" localSheetId="24" hidden="1">[2]Daten!#REF!</definedName>
    <definedName name="__123Graph_D" localSheetId="25" hidden="1">[2]Daten!#REF!</definedName>
    <definedName name="__123Graph_D" localSheetId="26" hidden="1">[2]Daten!#REF!</definedName>
    <definedName name="__123Graph_D" localSheetId="6" hidden="1">[1]Daten!#REF!</definedName>
    <definedName name="__123Graph_D" localSheetId="27" hidden="1">[2]Daten!#REF!</definedName>
    <definedName name="__123Graph_D" localSheetId="28" hidden="1">[2]Daten!#REF!</definedName>
    <definedName name="__123Graph_D" localSheetId="32" hidden="1">[3]Daten!#REF!</definedName>
    <definedName name="__123Graph_D" localSheetId="7" hidden="1">[1]Daten!#REF!</definedName>
    <definedName name="__123Graph_D" localSheetId="8" hidden="1">[1]Daten!#REF!</definedName>
    <definedName name="__123Graph_D" localSheetId="47" hidden="1">[4]Daten!#REF!</definedName>
    <definedName name="__123Graph_D" localSheetId="48" hidden="1">[4]Daten!#REF!</definedName>
    <definedName name="__123Graph_D" localSheetId="49" hidden="1">[4]Daten!#REF!</definedName>
    <definedName name="__123Graph_D" localSheetId="10" hidden="1">[2]Daten!#REF!</definedName>
    <definedName name="__123Graph_D" localSheetId="11" hidden="1">[2]Daten!#REF!</definedName>
    <definedName name="__123Graph_D" hidden="1">[4]Daten!#REF!</definedName>
    <definedName name="__123Graph_DL™SCH5" localSheetId="17" hidden="1">[5]Daten!#REF!</definedName>
    <definedName name="__123Graph_DL™SCH5" hidden="1">[5]Daten!#REF!</definedName>
    <definedName name="__123Graph_DL™SCH6" localSheetId="17" hidden="1">[5]Daten!#REF!</definedName>
    <definedName name="__123Graph_DL™SCH6" hidden="1">[5]Daten!#REF!</definedName>
    <definedName name="__123Graph_E" localSheetId="2" hidden="1">[1]Daten!#REF!</definedName>
    <definedName name="__123Graph_E" localSheetId="3" hidden="1">[2]Daten!#REF!</definedName>
    <definedName name="__123Graph_E" localSheetId="4" hidden="1">[3]Daten!#REF!</definedName>
    <definedName name="__123Graph_E" localSheetId="5" hidden="1">[3]Daten!#REF!</definedName>
    <definedName name="__123Graph_E" localSheetId="16" hidden="1">[1]Daten!#REF!</definedName>
    <definedName name="__123Graph_E" localSheetId="17" hidden="1">[4]Daten!#REF!</definedName>
    <definedName name="__123Graph_E" localSheetId="18" hidden="1">[1]Daten!#REF!</definedName>
    <definedName name="__123Graph_E" localSheetId="19" hidden="1">[1]Daten!#REF!</definedName>
    <definedName name="__123Graph_E" localSheetId="20" hidden="1">[1]Daten!#REF!</definedName>
    <definedName name="__123Graph_E" localSheetId="23" hidden="1">[2]Daten!#REF!</definedName>
    <definedName name="__123Graph_E" localSheetId="24" hidden="1">[2]Daten!#REF!</definedName>
    <definedName name="__123Graph_E" localSheetId="25" hidden="1">[2]Daten!#REF!</definedName>
    <definedName name="__123Graph_E" localSheetId="26" hidden="1">[2]Daten!#REF!</definedName>
    <definedName name="__123Graph_E" localSheetId="6" hidden="1">[1]Daten!#REF!</definedName>
    <definedName name="__123Graph_E" localSheetId="27" hidden="1">[2]Daten!#REF!</definedName>
    <definedName name="__123Graph_E" localSheetId="28" hidden="1">[2]Daten!#REF!</definedName>
    <definedName name="__123Graph_E" localSheetId="32" hidden="1">[3]Daten!#REF!</definedName>
    <definedName name="__123Graph_E" localSheetId="7" hidden="1">[1]Daten!#REF!</definedName>
    <definedName name="__123Graph_E" localSheetId="8" hidden="1">[1]Daten!#REF!</definedName>
    <definedName name="__123Graph_E" localSheetId="47" hidden="1">[4]Daten!#REF!</definedName>
    <definedName name="__123Graph_E" localSheetId="48" hidden="1">[4]Daten!#REF!</definedName>
    <definedName name="__123Graph_E" localSheetId="49" hidden="1">[4]Daten!#REF!</definedName>
    <definedName name="__123Graph_E" localSheetId="10" hidden="1">[2]Daten!#REF!</definedName>
    <definedName name="__123Graph_E" localSheetId="11" hidden="1">[2]Daten!#REF!</definedName>
    <definedName name="__123Graph_E" hidden="1">[4]Daten!#REF!</definedName>
    <definedName name="__123Graph_F" localSheetId="2" hidden="1">[1]Daten!#REF!</definedName>
    <definedName name="__123Graph_F" localSheetId="3" hidden="1">[2]Daten!#REF!</definedName>
    <definedName name="__123Graph_F" localSheetId="4" hidden="1">[3]Daten!#REF!</definedName>
    <definedName name="__123Graph_F" localSheetId="5" hidden="1">[3]Daten!#REF!</definedName>
    <definedName name="__123Graph_F" localSheetId="16" hidden="1">[1]Daten!#REF!</definedName>
    <definedName name="__123Graph_F" localSheetId="17" hidden="1">[4]Daten!#REF!</definedName>
    <definedName name="__123Graph_F" localSheetId="18" hidden="1">[1]Daten!#REF!</definedName>
    <definedName name="__123Graph_F" localSheetId="19" hidden="1">[1]Daten!#REF!</definedName>
    <definedName name="__123Graph_F" localSheetId="20" hidden="1">[1]Daten!#REF!</definedName>
    <definedName name="__123Graph_F" localSheetId="23" hidden="1">[2]Daten!#REF!</definedName>
    <definedName name="__123Graph_F" localSheetId="24" hidden="1">[2]Daten!#REF!</definedName>
    <definedName name="__123Graph_F" localSheetId="25" hidden="1">[2]Daten!#REF!</definedName>
    <definedName name="__123Graph_F" localSheetId="26" hidden="1">[2]Daten!#REF!</definedName>
    <definedName name="__123Graph_F" localSheetId="6" hidden="1">[1]Daten!#REF!</definedName>
    <definedName name="__123Graph_F" localSheetId="27" hidden="1">[2]Daten!#REF!</definedName>
    <definedName name="__123Graph_F" localSheetId="28" hidden="1">[2]Daten!#REF!</definedName>
    <definedName name="__123Graph_F" localSheetId="32" hidden="1">[3]Daten!#REF!</definedName>
    <definedName name="__123Graph_F" localSheetId="7" hidden="1">[1]Daten!#REF!</definedName>
    <definedName name="__123Graph_F" localSheetId="8" hidden="1">[1]Daten!#REF!</definedName>
    <definedName name="__123Graph_F" localSheetId="47" hidden="1">[4]Daten!#REF!</definedName>
    <definedName name="__123Graph_F" localSheetId="48" hidden="1">[4]Daten!#REF!</definedName>
    <definedName name="__123Graph_F" localSheetId="49" hidden="1">[4]Daten!#REF!</definedName>
    <definedName name="__123Graph_F" localSheetId="10" hidden="1">[2]Daten!#REF!</definedName>
    <definedName name="__123Graph_F" localSheetId="11" hidden="1">[2]Daten!#REF!</definedName>
    <definedName name="__123Graph_F" hidden="1">[4]Daten!#REF!</definedName>
    <definedName name="__123Graph_X" localSheetId="2" hidden="1">[1]Daten!#REF!</definedName>
    <definedName name="__123Graph_X" localSheetId="3" hidden="1">[2]Daten!#REF!</definedName>
    <definedName name="__123Graph_X" localSheetId="4" hidden="1">[3]Daten!#REF!</definedName>
    <definedName name="__123Graph_X" localSheetId="5" hidden="1">[3]Daten!#REF!</definedName>
    <definedName name="__123Graph_X" localSheetId="16" hidden="1">[1]Daten!#REF!</definedName>
    <definedName name="__123Graph_X" localSheetId="17" hidden="1">[4]Daten!#REF!</definedName>
    <definedName name="__123Graph_X" localSheetId="18" hidden="1">[1]Daten!#REF!</definedName>
    <definedName name="__123Graph_X" localSheetId="19" hidden="1">[1]Daten!#REF!</definedName>
    <definedName name="__123Graph_X" localSheetId="20" hidden="1">[1]Daten!#REF!</definedName>
    <definedName name="__123Graph_X" localSheetId="23" hidden="1">[2]Daten!#REF!</definedName>
    <definedName name="__123Graph_X" localSheetId="24" hidden="1">[2]Daten!#REF!</definedName>
    <definedName name="__123Graph_X" localSheetId="25" hidden="1">[2]Daten!#REF!</definedName>
    <definedName name="__123Graph_X" localSheetId="26" hidden="1">[2]Daten!#REF!</definedName>
    <definedName name="__123Graph_X" localSheetId="6" hidden="1">[1]Daten!#REF!</definedName>
    <definedName name="__123Graph_X" localSheetId="27" hidden="1">[2]Daten!#REF!</definedName>
    <definedName name="__123Graph_X" localSheetId="28" hidden="1">[2]Daten!#REF!</definedName>
    <definedName name="__123Graph_X" localSheetId="32" hidden="1">[3]Daten!#REF!</definedName>
    <definedName name="__123Graph_X" localSheetId="7" hidden="1">[1]Daten!#REF!</definedName>
    <definedName name="__123Graph_X" localSheetId="8" hidden="1">[1]Daten!#REF!</definedName>
    <definedName name="__123Graph_X" localSheetId="47" hidden="1">[4]Daten!#REF!</definedName>
    <definedName name="__123Graph_X" localSheetId="48" hidden="1">[4]Daten!#REF!</definedName>
    <definedName name="__123Graph_X" localSheetId="49" hidden="1">[4]Daten!#REF!</definedName>
    <definedName name="__123Graph_X" localSheetId="10" hidden="1">[2]Daten!#REF!</definedName>
    <definedName name="__123Graph_X" localSheetId="11" hidden="1">[2]Daten!#REF!</definedName>
    <definedName name="__123Graph_X" hidden="1">[4]Daten!#REF!</definedName>
    <definedName name="__123Graph_XL™SCH3" localSheetId="17" hidden="1">[5]Daten!#REF!</definedName>
    <definedName name="__123Graph_XL™SCH3" hidden="1">[5]Daten!#REF!</definedName>
    <definedName name="__123Graph_XL™SCH4" localSheetId="17" hidden="1">[5]Daten!#REF!</definedName>
    <definedName name="__123Graph_XL™SCH4" hidden="1">[5]Daten!#REF!</definedName>
    <definedName name="_123" localSheetId="17" hidden="1">[2]Daten!#REF!</definedName>
    <definedName name="_123" hidden="1">[2]Daten!#REF!</definedName>
    <definedName name="_123Graph_X" localSheetId="17" hidden="1">[6]Daten!#REF!</definedName>
    <definedName name="_123Graph_X" localSheetId="6" hidden="1">[7]Daten!#REF!</definedName>
    <definedName name="_123Graph_X" localSheetId="7" hidden="1">[7]Daten!#REF!</definedName>
    <definedName name="_123Graph_X" localSheetId="47" hidden="1">[6]Daten!#REF!</definedName>
    <definedName name="_123Graph_X" localSheetId="48" hidden="1">[6]Daten!#REF!</definedName>
    <definedName name="_123Graph_X" localSheetId="49" hidden="1">[6]Daten!#REF!</definedName>
    <definedName name="_123Graph_X" hidden="1">[6]Daten!#REF!</definedName>
    <definedName name="_AMO_UniqueIdentifier" hidden="1">"'94ca2f91-3d0a-42c0-bc8c-d25c1c996fd5'"</definedName>
    <definedName name="_Fill" localSheetId="2" hidden="1">#REF!</definedName>
    <definedName name="_Fill" localSheetId="3" hidden="1">#REF!</definedName>
    <definedName name="_Fill" localSheetId="16" hidden="1">#REF!</definedName>
    <definedName name="_Fill" localSheetId="18" hidden="1">#REF!</definedName>
    <definedName name="_Fill" localSheetId="19" hidden="1">#REF!</definedName>
    <definedName name="_Fill" localSheetId="20" hidden="1">#REF!</definedName>
    <definedName name="_Fill" localSheetId="32" hidden="1">#REF!</definedName>
    <definedName name="_Fill" localSheetId="8" hidden="1">#REF!</definedName>
    <definedName name="_Fill" localSheetId="47" hidden="1">#REF!</definedName>
    <definedName name="_Fill" localSheetId="48" hidden="1">#REF!</definedName>
    <definedName name="_Fill" localSheetId="49" hidden="1">#REF!</definedName>
    <definedName name="_Fill" hidden="1">#REF!</definedName>
    <definedName name="_Fill_neu" localSheetId="3" hidden="1">#REF!</definedName>
    <definedName name="_Fill_neu" hidden="1">#REF!</definedName>
    <definedName name="_xlnm._FilterDatabase" localSheetId="36" hidden="1">'Tab. H2-29web'!$A$7:$I$92</definedName>
    <definedName name="_Key1" localSheetId="17" hidden="1">#REF!</definedName>
    <definedName name="_Key1" hidden="1">#REF!</definedName>
    <definedName name="_Order1" hidden="1">0</definedName>
    <definedName name="_Sort" hidden="1">#REF!</definedName>
    <definedName name="aber" localSheetId="3" hidden="1">[3]Daten!#REF!</definedName>
    <definedName name="aber" localSheetId="4" hidden="1">[3]Daten!#REF!</definedName>
    <definedName name="aber" localSheetId="5" hidden="1">[3]Daten!#REF!</definedName>
    <definedName name="aber" localSheetId="17" hidden="1">[3]Daten!#REF!</definedName>
    <definedName name="aber" localSheetId="32" hidden="1">[3]Daten!#REF!</definedName>
    <definedName name="aber" hidden="1">[3]Daten!#REF!</definedName>
    <definedName name="ER" localSheetId="2" hidden="1">[8]Daten!#REF!</definedName>
    <definedName name="ER" localSheetId="19" hidden="1">[8]Daten!#REF!</definedName>
    <definedName name="ER" localSheetId="20" hidden="1">[8]Daten!#REF!</definedName>
    <definedName name="ER" localSheetId="8" hidden="1">[8]Daten!#REF!</definedName>
    <definedName name="ER" hidden="1">[8]Daten!#REF!</definedName>
    <definedName name="ff" localSheetId="2" hidden="1">[1]Daten!#REF!</definedName>
    <definedName name="ff" localSheetId="3" hidden="1">[1]Daten!#REF!</definedName>
    <definedName name="ff" localSheetId="16" hidden="1">[1]Daten!#REF!</definedName>
    <definedName name="ff" localSheetId="17" hidden="1">[1]Daten!#REF!</definedName>
    <definedName name="ff" localSheetId="18" hidden="1">[1]Daten!#REF!</definedName>
    <definedName name="ff" localSheetId="19" hidden="1">[1]Daten!#REF!</definedName>
    <definedName name="ff" localSheetId="20" hidden="1">[1]Daten!#REF!</definedName>
    <definedName name="ff" localSheetId="6" hidden="1">[1]Daten!#REF!</definedName>
    <definedName name="ff" localSheetId="7" hidden="1">[1]Daten!#REF!</definedName>
    <definedName name="ff" localSheetId="8" hidden="1">[1]Daten!#REF!</definedName>
    <definedName name="ff" hidden="1">[1]Daten!#REF!</definedName>
    <definedName name="g" localSheetId="2" hidden="1">#REF!</definedName>
    <definedName name="g" localSheetId="16" hidden="1">#REF!</definedName>
    <definedName name="g" localSheetId="18" hidden="1">#REF!</definedName>
    <definedName name="g" localSheetId="19" hidden="1">#REF!</definedName>
    <definedName name="g" localSheetId="20" hidden="1">#REF!</definedName>
    <definedName name="g" localSheetId="6" hidden="1">#REF!</definedName>
    <definedName name="g" localSheetId="7" hidden="1">#REF!</definedName>
    <definedName name="g" localSheetId="8" hidden="1">#REF!</definedName>
    <definedName name="g" hidden="1">#REF!</definedName>
    <definedName name="ISBN" localSheetId="2" hidden="1">[8]Daten!#REF!</definedName>
    <definedName name="ISBN" localSheetId="3" hidden="1">[8]Daten!#REF!</definedName>
    <definedName name="ISBN" localSheetId="19" hidden="1">[8]Daten!#REF!</definedName>
    <definedName name="ISBN" localSheetId="20" hidden="1">[8]Daten!#REF!</definedName>
    <definedName name="ISBN" localSheetId="8" hidden="1">[8]Daten!#REF!</definedName>
    <definedName name="ISBN" hidden="1">[8]Daten!#REF!</definedName>
    <definedName name="l" hidden="1">[1]Daten!#REF!</definedName>
    <definedName name="test" localSheetId="2" hidden="1">[8]Daten!#REF!</definedName>
    <definedName name="test" localSheetId="3" hidden="1">[8]Daten!#REF!</definedName>
    <definedName name="test" localSheetId="16" hidden="1">[8]Daten!#REF!</definedName>
    <definedName name="test" localSheetId="17" hidden="1">[8]Daten!#REF!</definedName>
    <definedName name="test" localSheetId="19" hidden="1">[8]Daten!#REF!</definedName>
    <definedName name="test" localSheetId="20" hidden="1">[8]Daten!#REF!</definedName>
    <definedName name="test" localSheetId="6" hidden="1">[8]Daten!#REF!</definedName>
    <definedName name="test" localSheetId="7" hidden="1">[8]Daten!#REF!</definedName>
    <definedName name="test" localSheetId="8" hidden="1">[8]Daten!#REF!</definedName>
    <definedName name="test" hidden="1">[8]Daten!#REF!</definedName>
  </definedNames>
  <calcPr calcId="145621"/>
</workbook>
</file>

<file path=xl/calcChain.xml><?xml version="1.0" encoding="utf-8"?>
<calcChain xmlns="http://schemas.openxmlformats.org/spreadsheetml/2006/main">
  <c r="B79" i="45" l="1"/>
  <c r="C79" i="45"/>
  <c r="D79" i="45"/>
  <c r="E79" i="45"/>
  <c r="F79" i="45"/>
  <c r="G79" i="45"/>
  <c r="H79" i="45"/>
  <c r="I79" i="45"/>
  <c r="B76" i="45"/>
  <c r="C76" i="45"/>
  <c r="D76" i="45"/>
  <c r="E76" i="45"/>
  <c r="F76" i="45"/>
  <c r="G76" i="45"/>
  <c r="H76" i="45"/>
  <c r="I76" i="45"/>
  <c r="B77" i="45"/>
  <c r="C77" i="45"/>
  <c r="D77" i="45"/>
  <c r="E77" i="45"/>
  <c r="F77" i="45"/>
  <c r="G77" i="45"/>
  <c r="H77" i="45"/>
  <c r="I77" i="45"/>
  <c r="B78" i="45"/>
  <c r="C78" i="45"/>
  <c r="D78" i="45"/>
  <c r="E78" i="45"/>
  <c r="F78" i="45"/>
  <c r="G78" i="45"/>
  <c r="H78" i="45"/>
  <c r="I78" i="45"/>
  <c r="B80" i="45"/>
  <c r="C80" i="45"/>
  <c r="D80" i="45"/>
  <c r="E80" i="45"/>
  <c r="F80" i="45"/>
  <c r="G80" i="45"/>
  <c r="H80" i="45"/>
  <c r="I80" i="45"/>
  <c r="B81" i="45"/>
  <c r="C81" i="45"/>
  <c r="D81" i="45"/>
  <c r="E81" i="45"/>
  <c r="F81" i="45"/>
  <c r="G81" i="45"/>
  <c r="H81" i="45"/>
  <c r="I81" i="45"/>
  <c r="B82" i="45"/>
  <c r="C82" i="45"/>
  <c r="D82" i="45"/>
  <c r="E82" i="45"/>
  <c r="F82" i="45"/>
  <c r="G82" i="45"/>
  <c r="H82" i="45"/>
  <c r="I82" i="45"/>
  <c r="B83" i="45"/>
  <c r="C83" i="45"/>
  <c r="D83" i="45"/>
  <c r="E83" i="45"/>
  <c r="F83" i="45"/>
  <c r="G83" i="45"/>
  <c r="H83" i="45"/>
  <c r="I83" i="45"/>
  <c r="B84" i="45"/>
  <c r="C84" i="45"/>
  <c r="D84" i="45"/>
  <c r="E84" i="45"/>
  <c r="F84" i="45"/>
  <c r="G84" i="45"/>
  <c r="H84" i="45"/>
  <c r="I84" i="45"/>
  <c r="C75" i="45"/>
  <c r="D75" i="45"/>
  <c r="E75" i="45"/>
  <c r="F75" i="45"/>
  <c r="G75" i="45"/>
  <c r="H75" i="45"/>
  <c r="I75" i="45"/>
  <c r="B75" i="45"/>
  <c r="B65" i="45"/>
  <c r="C65" i="45"/>
  <c r="D65" i="45"/>
  <c r="E65" i="45"/>
  <c r="F65" i="45"/>
  <c r="G65" i="45"/>
  <c r="H65" i="45"/>
  <c r="I65" i="45"/>
  <c r="B66" i="45"/>
  <c r="C66" i="45"/>
  <c r="D66" i="45"/>
  <c r="E66" i="45"/>
  <c r="F66" i="45"/>
  <c r="G66" i="45"/>
  <c r="H66" i="45"/>
  <c r="I66" i="45"/>
  <c r="B67" i="45"/>
  <c r="C67" i="45"/>
  <c r="D67" i="45"/>
  <c r="E67" i="45"/>
  <c r="F67" i="45"/>
  <c r="G67" i="45"/>
  <c r="H67" i="45"/>
  <c r="I67" i="45"/>
  <c r="B69" i="45"/>
  <c r="C69" i="45"/>
  <c r="D69" i="45"/>
  <c r="E69" i="45"/>
  <c r="F69" i="45"/>
  <c r="G69" i="45"/>
  <c r="H69" i="45"/>
  <c r="I69" i="45"/>
  <c r="B70" i="45"/>
  <c r="C70" i="45"/>
  <c r="D70" i="45"/>
  <c r="E70" i="45"/>
  <c r="F70" i="45"/>
  <c r="G70" i="45"/>
  <c r="H70" i="45"/>
  <c r="I70" i="45"/>
  <c r="B71" i="45"/>
  <c r="C71" i="45"/>
  <c r="D71" i="45"/>
  <c r="E71" i="45"/>
  <c r="F71" i="45"/>
  <c r="G71" i="45"/>
  <c r="H71" i="45"/>
  <c r="I71" i="45"/>
  <c r="B72" i="45"/>
  <c r="C72" i="45"/>
  <c r="D72" i="45"/>
  <c r="E72" i="45"/>
  <c r="F72" i="45"/>
  <c r="G72" i="45"/>
  <c r="H72" i="45"/>
  <c r="I72" i="45"/>
  <c r="B73" i="45"/>
  <c r="C73" i="45"/>
  <c r="D73" i="45"/>
  <c r="E73" i="45"/>
  <c r="F73" i="45"/>
  <c r="G73" i="45"/>
  <c r="H73" i="45"/>
  <c r="I73" i="45"/>
  <c r="C64" i="45"/>
  <c r="D64" i="45"/>
  <c r="E64" i="45"/>
  <c r="F64" i="45"/>
  <c r="G64" i="45"/>
  <c r="H64" i="45"/>
  <c r="I64" i="45"/>
  <c r="B64" i="45"/>
  <c r="D16" i="110"/>
  <c r="H16" i="110"/>
  <c r="I16" i="110"/>
  <c r="K16" i="110"/>
  <c r="C20" i="107"/>
  <c r="B69" i="99"/>
  <c r="C69" i="99"/>
  <c r="D77" i="99"/>
  <c r="F69" i="99"/>
  <c r="I69" i="99"/>
  <c r="G69" i="99"/>
  <c r="J69" i="99"/>
  <c r="K69" i="99"/>
  <c r="L83" i="99"/>
  <c r="N69" i="99"/>
  <c r="Q69" i="99"/>
  <c r="O69" i="99"/>
  <c r="B70" i="99"/>
  <c r="C70" i="99"/>
  <c r="D70" i="99"/>
  <c r="F70" i="99"/>
  <c r="H70" i="99"/>
  <c r="G70" i="99"/>
  <c r="J70" i="99"/>
  <c r="K70" i="99"/>
  <c r="N70" i="99"/>
  <c r="Q70" i="99"/>
  <c r="O70" i="99"/>
  <c r="B71" i="99"/>
  <c r="C71" i="99"/>
  <c r="E71" i="99"/>
  <c r="F71" i="99"/>
  <c r="I71" i="99"/>
  <c r="G71" i="99"/>
  <c r="J71" i="99"/>
  <c r="K71" i="99"/>
  <c r="L71" i="99"/>
  <c r="N71" i="99"/>
  <c r="Q71" i="99"/>
  <c r="O71" i="99"/>
  <c r="B73" i="99"/>
  <c r="C73" i="99"/>
  <c r="E73" i="99"/>
  <c r="D73" i="99"/>
  <c r="J73" i="99"/>
  <c r="K73" i="99"/>
  <c r="B74" i="99"/>
  <c r="C74" i="99"/>
  <c r="D74" i="99"/>
  <c r="J74" i="99"/>
  <c r="K74" i="99"/>
  <c r="M74" i="99"/>
  <c r="B75" i="99"/>
  <c r="E75" i="99"/>
  <c r="C75" i="99"/>
  <c r="D75" i="99"/>
  <c r="J75" i="99"/>
  <c r="K75" i="99"/>
  <c r="L75" i="99"/>
  <c r="B76" i="99"/>
  <c r="C76" i="99"/>
  <c r="J76" i="99"/>
  <c r="M76" i="99"/>
  <c r="K76" i="99"/>
  <c r="B77" i="99"/>
  <c r="C77" i="99"/>
  <c r="E77" i="99"/>
  <c r="J77" i="99"/>
  <c r="K77" i="99"/>
  <c r="B78" i="99"/>
  <c r="C78" i="99"/>
  <c r="E78" i="99"/>
  <c r="J78" i="99"/>
  <c r="K78" i="99"/>
  <c r="M78" i="99"/>
  <c r="B79" i="99"/>
  <c r="C79" i="99"/>
  <c r="E79" i="99"/>
  <c r="J79" i="99"/>
  <c r="K79" i="99"/>
  <c r="L79" i="99"/>
  <c r="B80" i="99"/>
  <c r="C80" i="99"/>
  <c r="J80" i="99"/>
  <c r="K80" i="99"/>
  <c r="M80" i="99"/>
  <c r="B81" i="99"/>
  <c r="C81" i="99"/>
  <c r="E81" i="99"/>
  <c r="D81" i="99"/>
  <c r="J81" i="99"/>
  <c r="K81" i="99"/>
  <c r="B82" i="99"/>
  <c r="J82" i="99"/>
  <c r="B83" i="99"/>
  <c r="J83" i="99"/>
  <c r="K83" i="99"/>
  <c r="M83" i="99"/>
  <c r="B84" i="99"/>
  <c r="J84" i="99"/>
  <c r="B85" i="99"/>
  <c r="J85" i="99"/>
  <c r="B86" i="99"/>
  <c r="J86" i="99"/>
  <c r="B87" i="99"/>
  <c r="J87" i="99"/>
  <c r="B11" i="54"/>
  <c r="B8" i="53"/>
  <c r="F37" i="70"/>
  <c r="F36" i="70"/>
  <c r="F34" i="70"/>
  <c r="F32" i="70"/>
  <c r="F31" i="70"/>
  <c r="F30" i="70"/>
  <c r="F29" i="70"/>
  <c r="F28" i="70"/>
  <c r="F27" i="70"/>
  <c r="F25" i="70"/>
  <c r="F24" i="70"/>
  <c r="F23" i="70"/>
  <c r="G21" i="70"/>
  <c r="F21" i="70"/>
  <c r="E21" i="70"/>
  <c r="G20" i="70"/>
  <c r="F20" i="70"/>
  <c r="E20" i="70"/>
  <c r="F18" i="70"/>
  <c r="E18" i="70"/>
  <c r="G16" i="70"/>
  <c r="F16" i="70"/>
  <c r="E16" i="70"/>
  <c r="F15" i="70"/>
  <c r="E15" i="70"/>
  <c r="F14" i="70"/>
  <c r="E14" i="70"/>
  <c r="G13" i="70"/>
  <c r="F13" i="70"/>
  <c r="E13" i="70"/>
  <c r="G12" i="70"/>
  <c r="F12" i="70"/>
  <c r="E12" i="70"/>
  <c r="G11" i="70"/>
  <c r="F11" i="70"/>
  <c r="E11" i="70"/>
  <c r="G9" i="70"/>
  <c r="F9" i="70"/>
  <c r="E9" i="70"/>
  <c r="G8" i="70"/>
  <c r="F8" i="70"/>
  <c r="E8" i="70"/>
  <c r="G7" i="70"/>
  <c r="F7" i="70"/>
  <c r="E7" i="70"/>
  <c r="K48" i="48"/>
  <c r="H48" i="48"/>
  <c r="K47" i="48"/>
  <c r="H47" i="48"/>
  <c r="K46" i="48"/>
  <c r="J46" i="48"/>
  <c r="I46" i="48"/>
  <c r="H46" i="48"/>
  <c r="K45" i="48"/>
  <c r="J45" i="48"/>
  <c r="I45" i="48"/>
  <c r="C45" i="48"/>
  <c r="H45" i="48"/>
  <c r="K44" i="48"/>
  <c r="J44" i="48"/>
  <c r="I44" i="48"/>
  <c r="C44" i="48"/>
  <c r="H44" i="48"/>
  <c r="K42" i="48"/>
  <c r="J42" i="48"/>
  <c r="I42" i="48"/>
  <c r="C42" i="48"/>
  <c r="H42" i="48"/>
  <c r="K41" i="48"/>
  <c r="J41" i="48"/>
  <c r="I41" i="48"/>
  <c r="C41" i="48"/>
  <c r="H41" i="48"/>
  <c r="K40" i="48"/>
  <c r="J40" i="48"/>
  <c r="I40" i="48"/>
  <c r="C40" i="48"/>
  <c r="H40" i="48"/>
  <c r="K39" i="48"/>
  <c r="J39" i="48"/>
  <c r="I39" i="48"/>
  <c r="C39" i="48"/>
  <c r="H39" i="48"/>
  <c r="K38" i="48"/>
  <c r="J38" i="48"/>
  <c r="I38" i="48"/>
  <c r="C38" i="48"/>
  <c r="H38" i="48"/>
  <c r="K36" i="48"/>
  <c r="J36" i="48"/>
  <c r="I36" i="48"/>
  <c r="C36" i="48"/>
  <c r="H36" i="48"/>
  <c r="K35" i="48"/>
  <c r="J35" i="48"/>
  <c r="I35" i="48"/>
  <c r="C35" i="48"/>
  <c r="H35" i="48"/>
  <c r="K34" i="48"/>
  <c r="J34" i="48"/>
  <c r="I34" i="48"/>
  <c r="C34" i="48"/>
  <c r="H34" i="48"/>
  <c r="K33" i="48"/>
  <c r="J33" i="48"/>
  <c r="I33" i="48"/>
  <c r="C33" i="48"/>
  <c r="H33" i="48"/>
  <c r="K32" i="48"/>
  <c r="J32" i="48"/>
  <c r="I32" i="48"/>
  <c r="C32" i="48"/>
  <c r="H32" i="48"/>
  <c r="K25" i="48"/>
  <c r="H25" i="48"/>
  <c r="K24" i="48"/>
  <c r="H24" i="48"/>
  <c r="K23" i="48"/>
  <c r="J23" i="48"/>
  <c r="I23" i="48"/>
  <c r="C23" i="48"/>
  <c r="H23" i="48"/>
  <c r="K22" i="48"/>
  <c r="J22" i="48"/>
  <c r="I22" i="48"/>
  <c r="C22" i="48"/>
  <c r="H22" i="48"/>
  <c r="K21" i="48"/>
  <c r="J21" i="48"/>
  <c r="I21" i="48"/>
  <c r="C21" i="48"/>
  <c r="H21" i="48"/>
  <c r="K19" i="48"/>
  <c r="J19" i="48"/>
  <c r="I19" i="48"/>
  <c r="C19" i="48"/>
  <c r="H19" i="48"/>
  <c r="K18" i="48"/>
  <c r="J18" i="48"/>
  <c r="I18" i="48"/>
  <c r="C18" i="48"/>
  <c r="H18" i="48"/>
  <c r="K17" i="48"/>
  <c r="J17" i="48"/>
  <c r="I17" i="48"/>
  <c r="C17" i="48"/>
  <c r="H17" i="48"/>
  <c r="K16" i="48"/>
  <c r="J16" i="48"/>
  <c r="I16" i="48"/>
  <c r="C16" i="48"/>
  <c r="H16" i="48"/>
  <c r="K15" i="48"/>
  <c r="J15" i="48"/>
  <c r="I15" i="48"/>
  <c r="C15" i="48"/>
  <c r="H15" i="48"/>
  <c r="K13" i="48"/>
  <c r="J13" i="48"/>
  <c r="I13" i="48"/>
  <c r="C13" i="48"/>
  <c r="H13" i="48"/>
  <c r="K12" i="48"/>
  <c r="J12" i="48"/>
  <c r="I12" i="48"/>
  <c r="C12" i="48"/>
  <c r="H12" i="48"/>
  <c r="K11" i="48"/>
  <c r="J11" i="48"/>
  <c r="I11" i="48"/>
  <c r="C11" i="48"/>
  <c r="H11" i="48"/>
  <c r="K10" i="48"/>
  <c r="J10" i="48"/>
  <c r="I10" i="48"/>
  <c r="H10" i="48"/>
  <c r="K9" i="48"/>
  <c r="J9" i="48"/>
  <c r="I9" i="48"/>
  <c r="H9" i="48"/>
  <c r="J25" i="46"/>
  <c r="I25" i="46"/>
  <c r="H25" i="46"/>
  <c r="G25" i="46"/>
  <c r="F25" i="46"/>
  <c r="E25" i="46"/>
  <c r="J24" i="46"/>
  <c r="I24" i="46"/>
  <c r="H24" i="46"/>
  <c r="G24" i="46"/>
  <c r="F24" i="46"/>
  <c r="E24" i="46"/>
  <c r="J23" i="46"/>
  <c r="I23" i="46"/>
  <c r="H23" i="46"/>
  <c r="G23" i="46"/>
  <c r="F23" i="46"/>
  <c r="E23" i="46"/>
  <c r="J22" i="46"/>
  <c r="I22" i="46"/>
  <c r="H22" i="46"/>
  <c r="G22" i="46"/>
  <c r="F22" i="46"/>
  <c r="E22" i="46"/>
  <c r="J21" i="46"/>
  <c r="I21" i="46"/>
  <c r="H21" i="46"/>
  <c r="G21" i="46"/>
  <c r="F21" i="46"/>
  <c r="E21" i="46"/>
  <c r="J20" i="46"/>
  <c r="I20" i="46"/>
  <c r="H20" i="46"/>
  <c r="G20" i="46"/>
  <c r="F20" i="46"/>
  <c r="E20" i="46"/>
  <c r="J19" i="46"/>
  <c r="I19" i="46"/>
  <c r="H19" i="46"/>
  <c r="G19" i="46"/>
  <c r="F19" i="46"/>
  <c r="E19" i="46"/>
  <c r="J18" i="46"/>
  <c r="I18" i="46"/>
  <c r="H18" i="46"/>
  <c r="G18" i="46"/>
  <c r="F18" i="46"/>
  <c r="E18" i="46"/>
  <c r="J17" i="46"/>
  <c r="I17" i="46"/>
  <c r="H17" i="46"/>
  <c r="G17" i="46"/>
  <c r="F17" i="46"/>
  <c r="E17" i="46"/>
  <c r="H62" i="45"/>
  <c r="G62" i="45"/>
  <c r="F62" i="45"/>
  <c r="D62" i="45"/>
  <c r="C62" i="45"/>
  <c r="B62" i="45"/>
  <c r="H61" i="45"/>
  <c r="G61" i="45"/>
  <c r="F61" i="45"/>
  <c r="D61" i="45"/>
  <c r="C61" i="45"/>
  <c r="B61" i="45"/>
  <c r="H60" i="45"/>
  <c r="G60" i="45"/>
  <c r="F60" i="45"/>
  <c r="D60" i="45"/>
  <c r="C60" i="45"/>
  <c r="B60" i="45"/>
  <c r="H59" i="45"/>
  <c r="G59" i="45"/>
  <c r="F59" i="45"/>
  <c r="D59" i="45"/>
  <c r="C59" i="45"/>
  <c r="B59" i="45"/>
  <c r="H58" i="45"/>
  <c r="G58" i="45"/>
  <c r="F58" i="45"/>
  <c r="D58" i="45"/>
  <c r="C58" i="45"/>
  <c r="B58" i="45"/>
  <c r="H56" i="45"/>
  <c r="G56" i="45"/>
  <c r="F56" i="45"/>
  <c r="D56" i="45"/>
  <c r="C56" i="45"/>
  <c r="B56" i="45"/>
  <c r="H55" i="45"/>
  <c r="G55" i="45"/>
  <c r="F55" i="45"/>
  <c r="D55" i="45"/>
  <c r="C55" i="45"/>
  <c r="B55" i="45"/>
  <c r="H54" i="45"/>
  <c r="G54" i="45"/>
  <c r="F54" i="45"/>
  <c r="D54" i="45"/>
  <c r="C54" i="45"/>
  <c r="B54" i="45"/>
  <c r="H53" i="45"/>
  <c r="G53" i="45"/>
  <c r="F53" i="45"/>
  <c r="D53" i="45"/>
  <c r="C53" i="45"/>
  <c r="B53" i="45"/>
  <c r="I42" i="45"/>
  <c r="E42" i="45"/>
  <c r="I31" i="45"/>
  <c r="E31" i="45"/>
  <c r="I28" i="45"/>
  <c r="E28" i="45"/>
  <c r="I27" i="45"/>
  <c r="E27" i="45"/>
  <c r="I26" i="45"/>
  <c r="E26" i="45"/>
  <c r="I25" i="45"/>
  <c r="E25" i="45"/>
  <c r="I24" i="45"/>
  <c r="E24" i="45"/>
  <c r="I22" i="45"/>
  <c r="E22" i="45"/>
  <c r="I21" i="45"/>
  <c r="E21" i="45"/>
  <c r="I20" i="45"/>
  <c r="E20" i="45"/>
  <c r="I19" i="45"/>
  <c r="E19" i="45"/>
  <c r="I17" i="45"/>
  <c r="E17" i="45"/>
  <c r="I16" i="45"/>
  <c r="I61" i="45"/>
  <c r="E16" i="45"/>
  <c r="E61" i="45"/>
  <c r="I15" i="45"/>
  <c r="I60" i="45"/>
  <c r="E15" i="45"/>
  <c r="E60" i="45"/>
  <c r="I14" i="45"/>
  <c r="I59" i="45"/>
  <c r="E14" i="45"/>
  <c r="E59" i="45"/>
  <c r="I13" i="45"/>
  <c r="I58" i="45"/>
  <c r="E13" i="45"/>
  <c r="I11" i="45"/>
  <c r="I56" i="45"/>
  <c r="E11" i="45"/>
  <c r="I10" i="45"/>
  <c r="I55" i="45"/>
  <c r="E10" i="45"/>
  <c r="I9" i="45"/>
  <c r="I54" i="45"/>
  <c r="E9" i="45"/>
  <c r="I8" i="45"/>
  <c r="I53" i="45"/>
  <c r="E8" i="45"/>
  <c r="E62" i="45"/>
  <c r="M26" i="43"/>
  <c r="J26" i="43"/>
  <c r="M25" i="43"/>
  <c r="J25" i="43"/>
  <c r="M24" i="43"/>
  <c r="J24" i="43"/>
  <c r="M23" i="43"/>
  <c r="J23" i="43"/>
  <c r="M21" i="43"/>
  <c r="J21" i="43"/>
  <c r="G21" i="43"/>
  <c r="D21" i="43"/>
  <c r="P20" i="43"/>
  <c r="M20" i="43"/>
  <c r="J20" i="43"/>
  <c r="G20" i="43"/>
  <c r="D20" i="43"/>
  <c r="P19" i="43"/>
  <c r="M19" i="43"/>
  <c r="J19" i="43"/>
  <c r="G19" i="43"/>
  <c r="D19" i="43"/>
  <c r="P18" i="43"/>
  <c r="M18" i="43"/>
  <c r="J18" i="43"/>
  <c r="G18" i="43"/>
  <c r="D18" i="43"/>
  <c r="M16" i="43"/>
  <c r="J16" i="43"/>
  <c r="G16" i="43"/>
  <c r="D16" i="43"/>
  <c r="P15" i="43"/>
  <c r="M15" i="43"/>
  <c r="J15" i="43"/>
  <c r="G15" i="43"/>
  <c r="D15" i="43"/>
  <c r="P14" i="43"/>
  <c r="M14" i="43"/>
  <c r="J14" i="43"/>
  <c r="G14" i="43"/>
  <c r="D14" i="43"/>
  <c r="P13" i="43"/>
  <c r="M13" i="43"/>
  <c r="J13" i="43"/>
  <c r="G13" i="43"/>
  <c r="D13" i="43"/>
  <c r="M11" i="43"/>
  <c r="J11" i="43"/>
  <c r="G11" i="43"/>
  <c r="D11" i="43"/>
  <c r="P10" i="43"/>
  <c r="M10" i="43"/>
  <c r="J10" i="43"/>
  <c r="G10" i="43"/>
  <c r="D10" i="43"/>
  <c r="P9" i="43"/>
  <c r="M9" i="43"/>
  <c r="J9" i="43"/>
  <c r="G9" i="43"/>
  <c r="D9" i="43"/>
  <c r="P8" i="43"/>
  <c r="M8" i="43"/>
  <c r="J8" i="43"/>
  <c r="G8" i="43"/>
  <c r="D8" i="43"/>
  <c r="B9" i="39"/>
  <c r="B14" i="39"/>
  <c r="J20" i="32"/>
  <c r="J19" i="32"/>
  <c r="J18" i="32"/>
  <c r="J17" i="32"/>
  <c r="J15" i="32"/>
  <c r="J14" i="32"/>
  <c r="J13" i="32"/>
  <c r="J12" i="32"/>
  <c r="J10" i="32"/>
  <c r="J9" i="32"/>
  <c r="J8" i="32"/>
  <c r="J7" i="32"/>
  <c r="E69" i="99"/>
  <c r="H71" i="99"/>
  <c r="I70" i="99"/>
  <c r="L78" i="99"/>
  <c r="L74" i="99"/>
  <c r="M81" i="99"/>
  <c r="E80" i="99"/>
  <c r="M79" i="99"/>
  <c r="M77" i="99"/>
  <c r="E76" i="99"/>
  <c r="M75" i="99"/>
  <c r="M73" i="99"/>
  <c r="M71" i="99"/>
  <c r="M70" i="99"/>
  <c r="E74" i="99"/>
  <c r="E70" i="99"/>
  <c r="L73" i="99"/>
  <c r="L77" i="99"/>
  <c r="L81" i="99"/>
  <c r="D78" i="99"/>
  <c r="D71" i="99"/>
  <c r="P70" i="99"/>
  <c r="M69" i="99"/>
  <c r="D80" i="99"/>
  <c r="D76" i="99"/>
  <c r="L70" i="99"/>
  <c r="L76" i="99"/>
  <c r="L80" i="99"/>
  <c r="D79" i="99"/>
  <c r="P71" i="99"/>
  <c r="E54" i="45"/>
  <c r="E55" i="45"/>
  <c r="E58" i="45"/>
  <c r="E53" i="45"/>
  <c r="E56" i="45"/>
  <c r="I62" i="45"/>
</calcChain>
</file>

<file path=xl/sharedStrings.xml><?xml version="1.0" encoding="utf-8"?>
<sst xmlns="http://schemas.openxmlformats.org/spreadsheetml/2006/main" count="4392" uniqueCount="1287">
  <si>
    <t>Insgesamt</t>
  </si>
  <si>
    <t>Ohne Migrationshintergrund</t>
  </si>
  <si>
    <t>Zusammen</t>
  </si>
  <si>
    <t>1. Generation</t>
  </si>
  <si>
    <t>Anzahl</t>
  </si>
  <si>
    <t>-</t>
  </si>
  <si>
    <t>Deutsch</t>
  </si>
  <si>
    <t>Männlich</t>
  </si>
  <si>
    <t>Weiblich</t>
  </si>
  <si>
    <t>Land</t>
  </si>
  <si>
    <t>BB</t>
  </si>
  <si>
    <t>HB</t>
  </si>
  <si>
    <t>HH</t>
  </si>
  <si>
    <t>HE</t>
  </si>
  <si>
    <t>MV</t>
  </si>
  <si>
    <t>NW</t>
  </si>
  <si>
    <t>RP</t>
  </si>
  <si>
    <t>SL</t>
  </si>
  <si>
    <t>SH</t>
  </si>
  <si>
    <t>Quelle: Statistische Ämter der Länder, Sonderauswertung für den Bildungsbericht 2015</t>
  </si>
  <si>
    <t>Berlin insgesamt</t>
  </si>
  <si>
    <t>Mitte</t>
  </si>
  <si>
    <t xml:space="preserve">Friedrichshain-Kreuzberg </t>
  </si>
  <si>
    <t>Pankow</t>
  </si>
  <si>
    <t>Charlottenburg-Wilmersdorf</t>
  </si>
  <si>
    <t>Spandau</t>
  </si>
  <si>
    <t>Steglitz-Zehlendorf</t>
  </si>
  <si>
    <t>Tempelhof-Schöneberg</t>
  </si>
  <si>
    <t>Neukölln</t>
  </si>
  <si>
    <t>Treptow-Köpenick</t>
  </si>
  <si>
    <t>Marzahn-Hellersdorf</t>
  </si>
  <si>
    <t>Lichtenberg</t>
  </si>
  <si>
    <t>Reinickendorf</t>
  </si>
  <si>
    <t>Quelle: Sonderauswertung der Länder 2015, Amt für Statistik Berlin-Brandenburg 2015, eigene Darstellung</t>
  </si>
  <si>
    <t>Deutsche Schülerinnen und Schüler</t>
  </si>
  <si>
    <t>Hauptschulen</t>
  </si>
  <si>
    <t>Schularten mit mehreren Bildungsgängen</t>
  </si>
  <si>
    <t>Realschulen</t>
  </si>
  <si>
    <t>Gymnasien</t>
  </si>
  <si>
    <t>Integrierte Gesamtschulen</t>
  </si>
  <si>
    <t>Förderschulen</t>
  </si>
  <si>
    <t>Ausländische Schülerinnen und Schüler</t>
  </si>
  <si>
    <t>Schulart</t>
  </si>
  <si>
    <t>Integrierte Form</t>
  </si>
  <si>
    <t>Sonstige</t>
  </si>
  <si>
    <t>PISA 2000</t>
  </si>
  <si>
    <t>Niedrig</t>
  </si>
  <si>
    <t>Mittel</t>
  </si>
  <si>
    <t>Hoch</t>
  </si>
  <si>
    <t>PISA 2012</t>
  </si>
  <si>
    <t>Differenz</t>
  </si>
  <si>
    <t>Mittelwert (Standardfehler)</t>
  </si>
  <si>
    <t>Standardabweichung (Standardfehler)</t>
  </si>
  <si>
    <t>in Kompetenzpunkten</t>
  </si>
  <si>
    <t>Quelle: PISA 2000 und 2012, eigene Berechnungen</t>
  </si>
  <si>
    <t>Abschlussart</t>
  </si>
  <si>
    <t>in %</t>
  </si>
  <si>
    <t>Ohne Hauptschulabschluss</t>
  </si>
  <si>
    <t>Deutsche</t>
  </si>
  <si>
    <t>Quelle: Statistische Ämter des Bundes und der Länder, Schulstatistik, Bevölkerungsstatistik, eigene Berechnungen</t>
  </si>
  <si>
    <t>Staatsangehörigkeit</t>
  </si>
  <si>
    <t>Verkehrssprache</t>
  </si>
  <si>
    <t>Generationen</t>
  </si>
  <si>
    <t>2.Generation</t>
  </si>
  <si>
    <t>BW</t>
  </si>
  <si>
    <t>BY</t>
  </si>
  <si>
    <t>BE</t>
  </si>
  <si>
    <t>NI</t>
  </si>
  <si>
    <t>SN</t>
  </si>
  <si>
    <t>ST</t>
  </si>
  <si>
    <t>TH</t>
  </si>
  <si>
    <t xml:space="preserve">Quelle: Statistische Ämter der Länder, Sonderauswertung für den Bildungsbericht 2015, eigene Berechnungen
</t>
  </si>
  <si>
    <t>PISA 2006</t>
  </si>
  <si>
    <r>
      <t>in %</t>
    </r>
    <r>
      <rPr>
        <vertAlign val="superscript"/>
        <sz val="9"/>
        <color indexed="8"/>
        <rFont val="Arial"/>
        <family val="2"/>
      </rPr>
      <t>2)</t>
    </r>
  </si>
  <si>
    <r>
      <t>Anzahl</t>
    </r>
    <r>
      <rPr>
        <vertAlign val="superscript"/>
        <sz val="9"/>
        <color indexed="8"/>
        <rFont val="Arial"/>
        <family val="2"/>
      </rPr>
      <t>1)</t>
    </r>
  </si>
  <si>
    <t>Anteil (Standardfehler)</t>
  </si>
  <si>
    <t>Gymnasial-bildungsgang</t>
  </si>
  <si>
    <t>Realschul-bildungsgang</t>
  </si>
  <si>
    <t>Hauptschul-bildungsgang</t>
  </si>
  <si>
    <t>Davon nach Bildungsgang</t>
  </si>
  <si>
    <t>Sozio-ökonomischer Status*</t>
  </si>
  <si>
    <t>Bezirk</t>
  </si>
  <si>
    <t>Anteil der 6- bis unter 18-Jährigen mit Migrationshintergrund im Stadtteil</t>
  </si>
  <si>
    <t>Mit Migrationshintergrund (mindestens ein Elternteil im Ausland geboren)</t>
  </si>
  <si>
    <t>Mit Migrationshintergrund  (mindestens ein Elternteil im Ausland geboren)</t>
  </si>
  <si>
    <t>Sozioökono-mischer Status*</t>
  </si>
  <si>
    <t>Mit (Fach-)Hochschulreife</t>
  </si>
  <si>
    <t>Migrationsmerkmal</t>
  </si>
  <si>
    <t>●</t>
  </si>
  <si>
    <r>
      <t>Migrationshintergrund</t>
    </r>
    <r>
      <rPr>
        <vertAlign val="superscript"/>
        <sz val="9"/>
        <color indexed="8"/>
        <rFont val="Arial"/>
        <family val="2"/>
      </rPr>
      <t>1)</t>
    </r>
  </si>
  <si>
    <t>Insgesamt (spaltenweise prozentuiert)</t>
  </si>
  <si>
    <t>Darunter (jeweils zeilenweise prozentuiert)</t>
  </si>
  <si>
    <t>Männer</t>
  </si>
  <si>
    <t>Frauen</t>
  </si>
  <si>
    <r>
      <t>AHR</t>
    </r>
    <r>
      <rPr>
        <vertAlign val="superscript"/>
        <sz val="9"/>
        <color indexed="8"/>
        <rFont val="Arial"/>
        <family val="2"/>
      </rPr>
      <t>2)</t>
    </r>
  </si>
  <si>
    <t>FHR</t>
  </si>
  <si>
    <r>
      <t>Allg. Schule</t>
    </r>
    <r>
      <rPr>
        <vertAlign val="superscript"/>
        <sz val="9"/>
        <color indexed="8"/>
        <rFont val="Arial"/>
        <family val="2"/>
      </rPr>
      <t>3)</t>
    </r>
  </si>
  <si>
    <r>
      <t>Berufl. Schule</t>
    </r>
    <r>
      <rPr>
        <vertAlign val="superscript"/>
        <sz val="9"/>
        <color indexed="8"/>
        <rFont val="Arial"/>
        <family val="2"/>
      </rPr>
      <t>3)</t>
    </r>
  </si>
  <si>
    <t>in %</t>
  </si>
  <si>
    <t>Mit Migrationshintergrund</t>
  </si>
  <si>
    <t>Darunter nach Generationsstatus</t>
  </si>
  <si>
    <t>2. Generation (zweiseitig)</t>
  </si>
  <si>
    <t>2. Generation (einseitig)</t>
  </si>
  <si>
    <t>Darunter nach Herkunftsregionen</t>
  </si>
  <si>
    <t>EU-28-Staaten</t>
  </si>
  <si>
    <t>Darunter: Polen</t>
  </si>
  <si>
    <t>Übrige europäische Staaten</t>
  </si>
  <si>
    <t>Darunter:  Russland</t>
  </si>
  <si>
    <t xml:space="preserve"> Türkei</t>
  </si>
  <si>
    <t>Afrika</t>
  </si>
  <si>
    <t>(54)</t>
  </si>
  <si>
    <t>(46)</t>
  </si>
  <si>
    <t>(64)</t>
  </si>
  <si>
    <t>(36)</t>
  </si>
  <si>
    <t>(56)</t>
  </si>
  <si>
    <t>(44)</t>
  </si>
  <si>
    <t>Amerika</t>
  </si>
  <si>
    <t>(53)</t>
  </si>
  <si>
    <t>(47)</t>
  </si>
  <si>
    <t>(80)</t>
  </si>
  <si>
    <t>(20)</t>
  </si>
  <si>
    <t>(67)</t>
  </si>
  <si>
    <t>(33)</t>
  </si>
  <si>
    <t>Asien</t>
  </si>
  <si>
    <t>Darunter: Kasachstan</t>
  </si>
  <si>
    <t>Durchschnittliche Schulabschlussnote</t>
  </si>
  <si>
    <t>Berufliche Ausbildung</t>
  </si>
  <si>
    <t>2,26 (0,006)</t>
  </si>
  <si>
    <t>2,45 (0,015)</t>
  </si>
  <si>
    <t>2,23 (0,007)</t>
  </si>
  <si>
    <t>2,40 (0,017)</t>
  </si>
  <si>
    <t>2,37 (0,017)</t>
  </si>
  <si>
    <t>2,61 (0,030)</t>
  </si>
  <si>
    <t>2,47 (0,038)</t>
  </si>
  <si>
    <t>(2,54) (0,063)</t>
  </si>
  <si>
    <t>2,46 (0,027)</t>
  </si>
  <si>
    <t>2,73 (0,043)</t>
  </si>
  <si>
    <t>2,27 (0,027)</t>
  </si>
  <si>
    <t>2,52 (0,056)</t>
  </si>
  <si>
    <t>2,30 (0,027)</t>
  </si>
  <si>
    <t>2,58 (0,056)</t>
  </si>
  <si>
    <t>2,29 (0,042)</t>
  </si>
  <si>
    <t>(2,71 (0,079))</t>
  </si>
  <si>
    <t>2,50 (0,031)</t>
  </si>
  <si>
    <t>(2,68) (0,048)</t>
  </si>
  <si>
    <t>2,43 (0,055)</t>
  </si>
  <si>
    <t>(2,45 (0,077)</t>
  </si>
  <si>
    <t>2,63 (0,042)</t>
  </si>
  <si>
    <t>(2,86 (0,061)</t>
  </si>
  <si>
    <t>(2,48 (0,094))</t>
  </si>
  <si>
    <t>/</t>
  </si>
  <si>
    <t>(77)</t>
  </si>
  <si>
    <t>(23)</t>
  </si>
  <si>
    <t>(50)</t>
  </si>
  <si>
    <t>(2,24 (0,072))</t>
  </si>
  <si>
    <t>(87)</t>
  </si>
  <si>
    <t>(13)</t>
  </si>
  <si>
    <t>2,42 (0,036)</t>
  </si>
  <si>
    <t>(2,61 (0,069))</t>
  </si>
  <si>
    <t>2,26 (0,060)</t>
  </si>
  <si>
    <t>Studienentscheidung</t>
  </si>
  <si>
    <t>Anzahl Befragte</t>
  </si>
  <si>
    <t>Sicher geplant</t>
  </si>
  <si>
    <t>Wahrschein-lich</t>
  </si>
  <si>
    <t>Alternativ geplant</t>
  </si>
  <si>
    <t>Kein Studium</t>
  </si>
  <si>
    <t>(69)</t>
  </si>
  <si>
    <t>–</t>
  </si>
  <si>
    <t>(1)</t>
  </si>
  <si>
    <t>(10)</t>
  </si>
  <si>
    <t>(57)</t>
  </si>
  <si>
    <t>(4)</t>
  </si>
  <si>
    <t>(16)</t>
  </si>
  <si>
    <t xml:space="preserve">* Ohne Studienberechtigte, die nur den schulischen Teil der Fachhochschulreife erworben haben. </t>
  </si>
  <si>
    <t xml:space="preserve">1) Definiert als: (1) keine deutsche Staatsangehörigkeit oder (2) nicht in Deutschland geboren und selbst zugewandert oder (3) in Deutschland geboren, aber Vater und/oder Mutter zugewandert. </t>
  </si>
  <si>
    <t>2) Einschließlich fachgebundene Hochschulreife.</t>
  </si>
  <si>
    <t>Quelle: DZHW-Studienberechtigtenpanel</t>
  </si>
  <si>
    <t xml:space="preserve"> </t>
  </si>
  <si>
    <t>Abiturnote</t>
  </si>
  <si>
    <t>Bremen</t>
  </si>
  <si>
    <t>Schleswig-Holstein</t>
  </si>
  <si>
    <t>Nordrhein-Westfalen</t>
  </si>
  <si>
    <t>Familiensprache</t>
  </si>
  <si>
    <t>Muttersprache</t>
  </si>
  <si>
    <t>Minimum</t>
  </si>
  <si>
    <t>Mittelwert</t>
  </si>
  <si>
    <t>Median</t>
  </si>
  <si>
    <t>Integrierte Gesamtschule</t>
  </si>
  <si>
    <t>Fachgymnasien</t>
  </si>
  <si>
    <t>Quelle: Statistische Ämter der Länder, Sonderauswertung für den Bildungsbericht 2015, eigene Berechnungen</t>
  </si>
  <si>
    <t>Quelle: Statistische Ämter des Bundes und der Länder, Schulstatistik</t>
  </si>
  <si>
    <t>Hauptschulabschluss</t>
  </si>
  <si>
    <t>Mittlerer Abschluss</t>
  </si>
  <si>
    <t>Fachhochschulreife</t>
  </si>
  <si>
    <t>Allgemeine Hochschulreife</t>
  </si>
  <si>
    <t>* Bezogen auf den Durchschnitt der Wohnbevölkerung (am 31.12. des Vorjahres) im jeweils typischen Abschlussalter (ohne/ mit Hauptschulabschluss: 15 bis unter 17 Jahre; mittlerer Abschluss: 16 bis unter 18 Jahre; Fachhochschulreife und allgemeine Hochschulreife: 18 bis unter 21 Jahre).</t>
  </si>
  <si>
    <t>Maximum</t>
  </si>
  <si>
    <t>Notenstufen</t>
  </si>
  <si>
    <t>Note (Standardfehler)</t>
  </si>
  <si>
    <t>Studium bereits aufge-nommen</t>
  </si>
  <si>
    <t>Höchster schulischer Abschluss der Eltern</t>
  </si>
  <si>
    <t>Nicht aka-demisch</t>
  </si>
  <si>
    <t>Aka-demisch</t>
  </si>
  <si>
    <t>Nein</t>
  </si>
  <si>
    <t>Ja</t>
  </si>
  <si>
    <t>Vor/mit HZB</t>
  </si>
  <si>
    <t>0 %</t>
  </si>
  <si>
    <t>Unter 10 %</t>
  </si>
  <si>
    <t>10–25 %</t>
  </si>
  <si>
    <t>25–50 %</t>
  </si>
  <si>
    <t>Mehr als 50 %</t>
  </si>
  <si>
    <t>* Für jede Schülerin und jeden Schüler wurde der Index für den höchsten beruflichen Status der Familie gebildet (HISEI). Gegenübergestellt werden die 25 % der Schülerinnen und Schüler mit den höchsten Indexwerten (Hoch), diejenigen 50 % mit mittleren (Mittel) und jene 25 % mit den niedrigsten Indexwerten (Niedrig). Die Gesamtzahl (Zusammen) entspricht nicht der Summe dieser HISEI-Quartile, da zusätzlich Schülerinnen und Schüler ohne gültige HISEI-Angabe einbezogen werden. Schülerinnen und Schüler mit Migrationshintergrund sind entweder selbst und/oder mindestens ein Elternteil im Ausland geboren.</t>
  </si>
  <si>
    <t>Nicht deutsch</t>
  </si>
  <si>
    <t>* Ohne Grundschulen, Orientierungsstufe, Freie Waldorfschulen, Abendschulen und Kollegs. Bei den Förderschulen wurde nicht nach Primar-, Sekundarbereich I und II differenziert.</t>
  </si>
  <si>
    <t>* Für alle Jugendlichen wurde der Index für den höchsten beruflichen Status der Familie gebildet (HISEI). Es werden die 25 % der Jugendlichen mit den höchsten Indexwerten (Hoch) mit den 50 % mit mittleren (Mittel) und den 25 % mit den niedrigsten Indexwerten (Niedrig) verglichen. Die Kategorie Zusammen entspricht nicht der Summe dieser Aufstellung, da hier zusätzlich Jugendliche ohne gültige HISEI-Angaben einbezogen werden. 
1) Ungewichtet.
2) Gewichtet.
Quelle: PISA 2000, 2006, 2012, eigene Berechnungen</t>
  </si>
  <si>
    <r>
      <t xml:space="preserve">Tab. H2-5A: Schulen nach Schüleranteil mit nicht deutscher Staatsangehörigkeit und Familiensprache </t>
    </r>
    <r>
      <rPr>
        <b/>
        <sz val="10"/>
        <rFont val="Arial "/>
      </rPr>
      <t xml:space="preserve">im Schuljahr 2014/15 </t>
    </r>
    <r>
      <rPr>
        <b/>
        <sz val="10"/>
        <color indexed="8"/>
        <rFont val="Arial "/>
      </rPr>
      <t>nach Ländern (in %)</t>
    </r>
  </si>
  <si>
    <t>Tab. H2-6A: Verteilung der Schülerinnen und Schüler auf die Schularten* 2006 bis 2014 nach deutscher und nicht deutscher Staatsangehörigkeit (in %)</t>
  </si>
  <si>
    <t>Tab. H2-21web: Studienberechtigte* 2012 mit Migrationshintergrund nach Herkunftsregionen, Geschlecht, Bildungsherkunft, Art der Hochschulreife, Art der Schule</t>
  </si>
  <si>
    <r>
      <t xml:space="preserve">Tab. H2-15web: Anteile der Abgängerinnen und Abgänger ohne Hauptschulabschluss und Anteile der Absolventinnen und Absolventen mit Studienberechtigung an allen Absolventinnen und Absolventen im </t>
    </r>
    <r>
      <rPr>
        <b/>
        <sz val="10"/>
        <rFont val="Arial"/>
        <family val="2"/>
      </rPr>
      <t>Schuljahr 2013/14</t>
    </r>
    <r>
      <rPr>
        <b/>
        <sz val="10"/>
        <color indexed="8"/>
        <rFont val="Arial"/>
        <family val="2"/>
      </rPr>
      <t xml:space="preserve"> nach Migrationsmerkmalen und Ländern (in %)</t>
    </r>
  </si>
  <si>
    <r>
      <t xml:space="preserve">Tab. H2-16web: Vergleich der Anteile an 6- bis unter 18-Jährigen mit Migrationshintergrund mit dem Anteil der Schulen, die unter 10 % bzw. über 50 % Kinder mit nicht deutscher Familiensprache unterrichten, in Berlin 2014/15 nach Stadtteilen (in %) </t>
    </r>
    <r>
      <rPr>
        <sz val="8"/>
        <color indexed="8"/>
        <rFont val="Arial"/>
        <family val="2"/>
      </rPr>
      <t> </t>
    </r>
  </si>
  <si>
    <r>
      <t>Tab. H2-17web: Verteilung der 15-jährigen Schülerinnen und Schüler</t>
    </r>
    <r>
      <rPr>
        <b/>
        <sz val="10"/>
        <rFont val="Arial"/>
        <family val="2"/>
      </rPr>
      <t xml:space="preserve"> auf die Bildungsgänge nach sozioökonomischem Status* und Migrationshintergrund</t>
    </r>
  </si>
  <si>
    <t>Tab. H2-18web: Lesekompetenz von 15-Jährigen 2000 und 2012 nach Migrationshintergrund und sozioökonomischem Status* (in Kompetenzpunkten)</t>
  </si>
  <si>
    <t>Tab. H2-19web: Deutsche und ausländische Absolventinnen, Absolventen/Abgängerinnen, Abgänger allgemeinbildender und beruflicher Schulen 2004 und 2014 nach Abschlussarten und Geschlecht (in % der Wohnbevölkerung im jeweils typischen Abschlussalter)*</t>
  </si>
  <si>
    <t>Ausländerinnen und Ausländer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</si>
  <si>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</si>
  <si>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</si>
  <si>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</si>
  <si>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</si>
  <si>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</si>
  <si>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</si>
  <si>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</si>
  <si>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</si>
  <si>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</si>
  <si>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</si>
  <si>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</si>
  <si>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</si>
  <si>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</si>
  <si>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</si>
  <si>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</si>
  <si>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</si>
  <si>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</si>
  <si>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H2-5A: Schulen nach Schüleranteil mit nicht deutscher Staatsangehörigkeit und Familiensprache im Schuljahr 2014/15 nach Ländern (in %)</t>
  </si>
  <si>
    <t>Tab. H2-15web: Anteile der Abgängerinnen und Abgänger ohne Hauptschulabschluss und Anteile der Absolventinnen und Absolventen mit Studienberechtigung an allen Absolventinnen und Absolventen im Schuljahr 2013/14 nach Migrationsmerkmalen und Ländern (in %)</t>
  </si>
  <si>
    <t>Tab. H2-16web: Vergleich der Anteile an 6- bis unter 18-Jährigen mit Migrationshintergrund mit dem Anteil der Schulen, die unter 10 % bzw. über 50 % Kinder mit nicht deutscher Familiensprache unterrichten, in Berlin 2014/15 nach Stadtteilen (in %)  </t>
  </si>
  <si>
    <t>Tab. H2-17web: Verteilung der 15-jährigen Schülerinnen und Schüler auf die Bildungsgänge nach sozioökonomischem Status und Migrationshintergrund</t>
  </si>
  <si>
    <t>Tab. H2-18web: Lesekompetenz von 15-Jährigen 2000 und 2012 nach Migrationshintergrund und sozioökonomischem Status (in Kompetenzpunkten)</t>
  </si>
  <si>
    <t>Tab. H2-20web: Abiturnoten in Bremen, Nordrhein-Westfalen und Schleswig-Holstein im Schuljahr 2013/2014 nach Staatsangehörigkeit und Familiensprache</t>
  </si>
  <si>
    <t>Tab. H2-21web: Studienberechtigte 2012 mit Migrationshintergrund nach Herkunftsregionen, Geschlecht, Bildungsherkunft, Art der Hochschulreife, Art der Schule</t>
  </si>
  <si>
    <t>Zurück zum Inhalt</t>
  </si>
  <si>
    <t>Tab. H2-1A: Quote der Bildungsbeteiligung von Kindern in Tageseinrichtungen und Tagespflege* 2009 und 2013 bis 2015** nach Migrationshintergrund***, Altersgruppen und Ländern</t>
  </si>
  <si>
    <r>
      <t>Land</t>
    </r>
    <r>
      <rPr>
        <vertAlign val="superscript"/>
        <sz val="9"/>
        <color indexed="8"/>
        <rFont val="Arial"/>
        <family val="2"/>
      </rPr>
      <t>1)</t>
    </r>
  </si>
  <si>
    <t>Unter 3-Jährige</t>
  </si>
  <si>
    <t>3- bis unter 6-Jährige</t>
  </si>
  <si>
    <t>Davon</t>
  </si>
  <si>
    <t>Mit 
Migrations-hintergrund</t>
  </si>
  <si>
    <t>Ohne Migrations-hintergrund</t>
  </si>
  <si>
    <t xml:space="preserve">Differenz </t>
  </si>
  <si>
    <t xml:space="preserve"> in Prozent-
punkten</t>
  </si>
  <si>
    <t>in Prozent-punkten</t>
  </si>
  <si>
    <t>Deutschland</t>
  </si>
  <si>
    <t>Ostdeutschland (mit Berlin)</t>
  </si>
  <si>
    <t>Baden-Württemberg</t>
  </si>
  <si>
    <t>Bayern</t>
  </si>
  <si>
    <t>Hamburg</t>
  </si>
  <si>
    <t>Hessen</t>
  </si>
  <si>
    <t>Niedersachsen</t>
  </si>
  <si>
    <t>Rheinland-Pfalz</t>
  </si>
  <si>
    <t>Ostdeutschland (ohne Berlin-Ost)</t>
  </si>
  <si>
    <t xml:space="preserve">Schleswig-Holstein </t>
  </si>
  <si>
    <t>Veränderung 2015 zu 2014</t>
  </si>
  <si>
    <t>in Prozentpunkten</t>
  </si>
  <si>
    <r>
      <t>Ostdeutschland</t>
    </r>
    <r>
      <rPr>
        <vertAlign val="superscript"/>
        <sz val="9"/>
        <color indexed="8"/>
        <rFont val="Arial"/>
        <family val="2"/>
      </rPr>
      <t>2)</t>
    </r>
  </si>
  <si>
    <t>•</t>
  </si>
  <si>
    <t>Veränderung 2014 zu 2013</t>
  </si>
  <si>
    <t>Veränderung 2013 zu 2009</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</si>
  <si>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</si>
  <si>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</si>
  <si>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2) Da Ostdeutschland 2009 ohne Berlin-Ost und 2013 bis 2015 mit Berlin ausgewiesen wird, ist ein direkter Vergleich der Ergebnisse nicht möglich.</t>
  </si>
  <si>
    <t>Quelle: Statistische Ämter des Bundes und der Länder, Kinder- und Jugendhilfestatistik; Mikrozensus; Bevölkerungsstatistik, eigene Berechnungen</t>
  </si>
  <si>
    <t>Tab. H2-1A: Quote der Bildungsbeteiligung von Kindern in Tageseinrichtungen und Tagespflege 2009 und 2013 bis 2015 nach Migrationshintergrund, Altersgruppen und Ländern</t>
  </si>
  <si>
    <t>Tab. H2-2A: Kinder in Tageseinrichtungen und Tagespflege 2015 nach Migrationshintergrund*, Familiensprache und Altersjahren</t>
  </si>
  <si>
    <t>Altersgruppe</t>
  </si>
  <si>
    <t>Kinder in 
Tages-
betreuung</t>
  </si>
  <si>
    <t>Kinder in 
Tages-einrichtungen</t>
  </si>
  <si>
    <t>Kinder in 
Tagespflege</t>
  </si>
  <si>
    <t>Kinder mit
Migrations-hintergrund</t>
  </si>
  <si>
    <t>Kinder mit
Migrationshintergrund</t>
  </si>
  <si>
    <t>Kinder mit
 nicht deutscher Familien-sprache</t>
  </si>
  <si>
    <t>Kinder mit
 nicht deutscher 
Familiensprache</t>
  </si>
  <si>
    <t>In Tages-einrich-tungen</t>
  </si>
  <si>
    <t>In Tages-pflege</t>
  </si>
  <si>
    <t>Unter 1-Jährige</t>
  </si>
  <si>
    <t>1-Jährige</t>
  </si>
  <si>
    <t>2-Jährige</t>
  </si>
  <si>
    <t>3-Jährige</t>
  </si>
  <si>
    <t>4-Jährige</t>
  </si>
  <si>
    <t>5-Jährige</t>
  </si>
  <si>
    <t>Quelle: Statistische Ämter des Bundes und der Länder, Kinder- und Jugendhilfestatistik 2015, Forschungsdatenzentrum der Statistischen Landesämter, eigene Berechnungen</t>
  </si>
  <si>
    <t>Mit Migrations-
hintergrund</t>
  </si>
  <si>
    <t>… deutscher Familien-sprache</t>
  </si>
  <si>
    <t>… nicht deutscher Familien-sprache</t>
  </si>
  <si>
    <t>Kinder im Alter von unter 3 Jahren</t>
  </si>
  <si>
    <t>Westdeutschland</t>
  </si>
  <si>
    <t>Ostdeutschland</t>
  </si>
  <si>
    <t>Berlin</t>
  </si>
  <si>
    <t>Brandenburg</t>
  </si>
  <si>
    <t>Mecklenburg-Vorpommern</t>
  </si>
  <si>
    <t>Saarland</t>
  </si>
  <si>
    <t>Sachsen</t>
  </si>
  <si>
    <t>Sachsen-Anhalt</t>
  </si>
  <si>
    <t>Thüringen</t>
  </si>
  <si>
    <t>Kinder im Alter von 3 bis unter 6 Jahren</t>
  </si>
  <si>
    <t>Tab. H2-4A: Kinder in Tageseinrichtungen 2015 nach Migrationshintergrund*, Familiensprache, Alters- und Trägergruppen</t>
  </si>
  <si>
    <t>Ohne Migrations-
hintergrund</t>
  </si>
  <si>
    <t>Öffentliche Träger</t>
  </si>
  <si>
    <t>Freie, nicht konfessionelle Träger</t>
  </si>
  <si>
    <t>Freie, konfessionelle Träger</t>
  </si>
  <si>
    <t>Privat-gewerbliche Träger</t>
  </si>
  <si>
    <t>Ostdeutschland (einschließlich Berlin)</t>
  </si>
  <si>
    <t>***</t>
  </si>
  <si>
    <t>*</t>
  </si>
  <si>
    <t>Migrationshintergrund</t>
  </si>
  <si>
    <t>Kein Migrationshintergrund</t>
  </si>
  <si>
    <t>Quelle: DJI, AID:A 2013/14</t>
  </si>
  <si>
    <t>Es gab keine Alternative</t>
  </si>
  <si>
    <t>Eher bis überhaupt nicht wichtig</t>
  </si>
  <si>
    <t>Eher wichtig</t>
  </si>
  <si>
    <t>Wichtig</t>
  </si>
  <si>
    <t>Sehr wichtig</t>
  </si>
  <si>
    <t>Öffnungszeiten</t>
  </si>
  <si>
    <t>Nähe zum Wohnort</t>
  </si>
  <si>
    <t>Nähe zum Arbeitsplatz</t>
  </si>
  <si>
    <t>Empfehlung anderer Eltern</t>
  </si>
  <si>
    <t>Religiöse Erziehung in der Einrichtung</t>
  </si>
  <si>
    <t>Nicht konfessionelle Trägerschaft</t>
  </si>
  <si>
    <t>Aufgeschlossenheit für andere Kulturen</t>
  </si>
  <si>
    <t>Kosten</t>
  </si>
  <si>
    <t>Eigener Wunsch des Kindes</t>
  </si>
  <si>
    <t>Gemeinsame Betreuung von Kindern mit und ohne Behinderung</t>
  </si>
  <si>
    <t>* Frage: Wie wichtig waren für Sie die folgenden Punkte bei der Wahl der Betreuungseinrichtung für ihr Kind?</t>
  </si>
  <si>
    <t>Tab. H2-2A: Kinder in Tageseinrichtungen und Tagespflege 2015 nach Migrationshintergrund, Familiensprache und Altersjahren</t>
  </si>
  <si>
    <t>Tab. H2-4A: Kinder in Tageseinrichtungen 2015 nach Migrationshintergrund, Familiensprache, Alters- und Trägergruppen</t>
  </si>
  <si>
    <t xml:space="preserve">Tab. H2-3A: Kinder in Tageseinrichtungen 2015 nach Migrationshintergrund, Familiensprache,  Altersgruppen und Ländern (in %) </t>
  </si>
  <si>
    <t>Tab. H2-9A: Anteil Studierender mit Migrationshintergrund 2005 und 2013* (in %)</t>
  </si>
  <si>
    <t>Studierende insgesamt</t>
  </si>
  <si>
    <t>Anteil internationaler Studierender</t>
  </si>
  <si>
    <t>Anteil Bildungsinländer und deutsche Studierende mit Migrationshintergrund</t>
  </si>
  <si>
    <t>Studierende mit Migrationshintergrund insgesamt</t>
  </si>
  <si>
    <t>Tab. H2-10A: Studienanfängerinnen und -anfänger mit Migrationshintergrund* nach Generation, Geschlecht, Art der besuchten Hochschule und sozialer Herkunft im Wintersemester 2010/11</t>
  </si>
  <si>
    <t>Insgesamt (spalten-weise prozentuiert)</t>
  </si>
  <si>
    <t>Befragte</t>
  </si>
  <si>
    <t>Uni</t>
  </si>
  <si>
    <t>FH</t>
  </si>
  <si>
    <t>Eltern mit akad. Abschluss</t>
  </si>
  <si>
    <r>
      <t>HISEI-Wert</t>
    </r>
    <r>
      <rPr>
        <vertAlign val="superscript"/>
        <sz val="9"/>
        <color indexed="8"/>
        <rFont val="Arial"/>
        <family val="2"/>
      </rPr>
      <t>1)</t>
    </r>
  </si>
  <si>
    <t>(Davon: vor dem 6. Lebensjahr eingereist)</t>
  </si>
  <si>
    <t>2. Generation (beidseitig)</t>
  </si>
  <si>
    <t>Tab. H2-9A: Anteil Studierender mit Migrationshintergrund 2005 und 2013 (in %)</t>
  </si>
  <si>
    <t>Tab. H2-6A: Verteilung der Schülerinnen und Schüler auf die Schularten 2006 bis 2014 nach deutscher und nicht deutscher Staatsangehörigkeit (in %)</t>
  </si>
  <si>
    <t>Tab. H2-10A: Studienanfängerinnen und -anfänger mit Migrationshintergrund nach Generation, Geschlecht, Art der besuchten Hochschule und sozialer Herkunft im Wintersemester 2010/11</t>
  </si>
  <si>
    <t>Tab. H2-29web: Studierende nach Hochschularten, Altersgruppen und Migrationsstatus 2005 und 2013*</t>
  </si>
  <si>
    <t>Migrationstyp</t>
  </si>
  <si>
    <r>
      <t>Ohne internationale Studierende</t>
    </r>
    <r>
      <rPr>
        <vertAlign val="superscript"/>
        <sz val="9"/>
        <rFont val="Arial"/>
        <family val="2"/>
      </rPr>
      <t>1)</t>
    </r>
  </si>
  <si>
    <t>Bevölkerung</t>
  </si>
  <si>
    <t>Studierende</t>
  </si>
  <si>
    <t xml:space="preserve">Anteil der Studierenden </t>
  </si>
  <si>
    <t>Studierenden-quote</t>
  </si>
  <si>
    <t>Bereinigte Anzahl der Studierenden</t>
  </si>
  <si>
    <t>Internationale Studierende (Hstat)</t>
  </si>
  <si>
    <t>Anzahl (in 1.000)</t>
  </si>
  <si>
    <t>in  %</t>
  </si>
  <si>
    <t>Anteil an der Altersgruppe (in %)</t>
  </si>
  <si>
    <t>Altersgruppe 20 bis unter 25 Jahren</t>
  </si>
  <si>
    <t>Darunter</t>
  </si>
  <si>
    <t>Ausländer</t>
  </si>
  <si>
    <t xml:space="preserve">X </t>
  </si>
  <si>
    <t>Ausländer, die selbst zugewandert sind</t>
  </si>
  <si>
    <t>(Spät-) Aussiedler</t>
  </si>
  <si>
    <t>Eingebürgerte</t>
  </si>
  <si>
    <t>2. Generation</t>
  </si>
  <si>
    <t>Ausländer, deren Eltern zugewandert sind</t>
  </si>
  <si>
    <t>Deutsche mit einseitigem Migrationshintergrund</t>
  </si>
  <si>
    <t>Darunter: ein Elternteil (Spät-)Aussiedler</t>
  </si>
  <si>
    <t>Deutsche mit beidseitigem Migrationshintergrund</t>
  </si>
  <si>
    <t>Darunter: Ius-soli-Deutsche</t>
  </si>
  <si>
    <t xml:space="preserve">/ </t>
  </si>
  <si>
    <t>Darunter: min. ein Elternteil (Spät-)Aussiedler</t>
  </si>
  <si>
    <t>3. Generation</t>
  </si>
  <si>
    <t>Ausländer, deren Eltern in Deutschland geboren sind</t>
  </si>
  <si>
    <t>Altersgruppe 25 bis unter 30 Jahren</t>
  </si>
  <si>
    <t>Altersgruppe 20 bis unter 30 Jahren</t>
  </si>
  <si>
    <t>Tab. H2-30web: Studienanfängerinnen und -anfänger mit Migrationshintergrund* nach Herkunftsregionen im Wintersemester 2010/11 (in %)</t>
  </si>
  <si>
    <t>Herkunftsregionen</t>
  </si>
  <si>
    <t>Mit Migrations-hintergrund</t>
  </si>
  <si>
    <r>
      <t>Übriges Europa</t>
    </r>
    <r>
      <rPr>
        <vertAlign val="superscript"/>
        <sz val="9"/>
        <color indexed="8"/>
        <rFont val="Arial"/>
        <family val="2"/>
      </rPr>
      <t>1)</t>
    </r>
  </si>
  <si>
    <t>Australien/Ozeanien</t>
  </si>
  <si>
    <t>Nicht zuzuordnen</t>
  </si>
  <si>
    <t>Merkmal</t>
  </si>
  <si>
    <t>Mit Migrations-hintergrund insgesamt</t>
  </si>
  <si>
    <t>Anzahl Fälle</t>
  </si>
  <si>
    <t>Nur Deutsch/meistens Deutsch als Interaktionssprache mit …</t>
  </si>
  <si>
    <t>Partner/Partnerin</t>
  </si>
  <si>
    <t>Vater</t>
  </si>
  <si>
    <t>Mutter</t>
  </si>
  <si>
    <t>Bester Freund/beste Freundin</t>
  </si>
  <si>
    <t>Deutsch als Muttersprache</t>
  </si>
  <si>
    <r>
      <t>Selbst eingeschätzte Fähigkeiten in Deutsch</t>
    </r>
    <r>
      <rPr>
        <vertAlign val="superscript"/>
        <sz val="9"/>
        <color indexed="8"/>
        <rFont val="Arial"/>
        <family val="2"/>
      </rPr>
      <t>1)</t>
    </r>
  </si>
  <si>
    <t>Sehr gut verstehen</t>
  </si>
  <si>
    <t>Sehr gut sprechen</t>
  </si>
  <si>
    <t>Sehr gut lesen</t>
  </si>
  <si>
    <t>Sehr gut schreiben</t>
  </si>
  <si>
    <t xml:space="preserve">Tab. H2-32web: Studienanfängerinnen und -anfänger mit Migrationshintergrund* nach Fachrichtungen im Wintersemester 2010/11 </t>
  </si>
  <si>
    <t>Sprach-, Kulturwiss., Sport, Kunst</t>
  </si>
  <si>
    <t>Rechts-, Wirtschafts-wiss.</t>
  </si>
  <si>
    <t>Sozialwiss.</t>
  </si>
  <si>
    <t>Mathematik, Naturwiss.</t>
  </si>
  <si>
    <t>Human-medizin, Gesundheits­wiss.</t>
  </si>
  <si>
    <t>Agrar-, Forst-, Ernährungswiss. Veterinärmedizin</t>
  </si>
  <si>
    <t>Ingenieur-wiss.</t>
  </si>
  <si>
    <t>Tab. H2-33web: Studienanfängerinnen und -anfänger mit Migrationshintergrund* nach Art des angestrebten Abschlusses im Wintersemester 2010/11</t>
  </si>
  <si>
    <t>Bachelor (Lehramt)</t>
  </si>
  <si>
    <t>Staatsex. (Lehramt)</t>
  </si>
  <si>
    <t>Bachelor</t>
  </si>
  <si>
    <t>Polyvalenter Bachelor</t>
  </si>
  <si>
    <t>Sonstiges</t>
  </si>
  <si>
    <t xml:space="preserve">Studierende </t>
  </si>
  <si>
    <r>
      <t>An Universitäten</t>
    </r>
    <r>
      <rPr>
        <vertAlign val="superscript"/>
        <sz val="9"/>
        <color indexed="8"/>
        <rFont val="Arial"/>
        <family val="2"/>
      </rPr>
      <t>1)</t>
    </r>
    <r>
      <rPr>
        <sz val="9"/>
        <color indexed="8"/>
        <rFont val="Arial"/>
        <family val="2"/>
      </rPr>
      <t xml:space="preserve"> (einschließlich Kunsthochschulen, Theologischen, Pädagogischen und Technischen Hochschulen und Promotionsstudium</t>
    </r>
  </si>
  <si>
    <t>An Fachhochschulen (einschließlich Verwaltungs-fachhochschulen)</t>
  </si>
  <si>
    <t>Östliche Flächenländer</t>
  </si>
  <si>
    <t>Westliche Flächenländer</t>
  </si>
  <si>
    <t>Stadtstaaten</t>
  </si>
  <si>
    <t>in Tsd.</t>
  </si>
  <si>
    <r>
      <t>2012</t>
    </r>
    <r>
      <rPr>
        <vertAlign val="superscript"/>
        <sz val="9"/>
        <rFont val="Arial"/>
        <family val="2"/>
      </rPr>
      <t>1)</t>
    </r>
  </si>
  <si>
    <t xml:space="preserve">in % </t>
  </si>
  <si>
    <t>Mindestens ein Elternteil mit Hochschulabschluss</t>
  </si>
  <si>
    <t>Eltern ohne Hochschulabschluss</t>
  </si>
  <si>
    <t>Aus allgemeinbildender Schule</t>
  </si>
  <si>
    <t>Aus beruflicher Schule</t>
  </si>
  <si>
    <t>Anzahl Fälle im Studienberechtigtenpanel</t>
  </si>
  <si>
    <t>Tab. H2-36web: Multivariates Modell der Studienentscheidung für den Studienberechtigtenjahrgang 2012 (logistische Regression auf das abhängige Merkmal Studium vs. kein Studium*, ausgewiesen sind average marginal effects**)</t>
  </si>
  <si>
    <t>Erklärende Variablen</t>
  </si>
  <si>
    <t>Abhängiges Merkmal: Studium vs. kein Studium</t>
  </si>
  <si>
    <t>Modell 1</t>
  </si>
  <si>
    <t>Modell 2</t>
  </si>
  <si>
    <t>Modell 3</t>
  </si>
  <si>
    <t>Modell 4</t>
  </si>
  <si>
    <t>Modell 5</t>
  </si>
  <si>
    <t>Modell 6</t>
  </si>
  <si>
    <t>Modell 7</t>
  </si>
  <si>
    <t>Average Marginal Effects</t>
  </si>
  <si>
    <t>Soziodemographische  Merkmale</t>
  </si>
  <si>
    <r>
      <t>Geschlecht (Ref.: Weiblich)</t>
    </r>
    <r>
      <rPr>
        <vertAlign val="superscript"/>
        <sz val="9"/>
        <rFont val="Arial"/>
        <family val="2"/>
      </rPr>
      <t>1)</t>
    </r>
    <r>
      <rPr>
        <sz val="9"/>
        <rFont val="Arial"/>
        <family val="2"/>
      </rPr>
      <t xml:space="preserve"> </t>
    </r>
  </si>
  <si>
    <t xml:space="preserve">Bildungsherkunft (Ref.: Eltern haben keinen Hochschulabschluss) </t>
  </si>
  <si>
    <t>Migrationshintergrund (Ref.: kein Migrationshintergrund)</t>
  </si>
  <si>
    <t>1.Generation</t>
  </si>
  <si>
    <t>**</t>
  </si>
  <si>
    <t>2.Generation (beidseitig)</t>
  </si>
  <si>
    <t>Alter</t>
  </si>
  <si>
    <t>Kulturelle Ausstattung und kulturelle Praktik</t>
  </si>
  <si>
    <t xml:space="preserve">Bücherbesitz im Elternhaus (Ref.: 0 bis 100 Bücher) </t>
  </si>
  <si>
    <t>101 bis 300 Bücher</t>
  </si>
  <si>
    <t xml:space="preserve">301 bis 500 Bücher </t>
  </si>
  <si>
    <t>Mehr als 500 Bücher</t>
  </si>
  <si>
    <t>In der Freizeit oft Bücher lesen (Ref.: manchmal bis nie)</t>
  </si>
  <si>
    <t>Bildungsbiographische   Merkmale</t>
  </si>
  <si>
    <t xml:space="preserve">Schulart (Ref.: Gymnasium G9) </t>
  </si>
  <si>
    <t>Gymnasium G8</t>
  </si>
  <si>
    <t>Abendgymnasium</t>
  </si>
  <si>
    <t>Fachgymnasium</t>
  </si>
  <si>
    <t>Fachoberschule und Berufsausbildung</t>
  </si>
  <si>
    <t xml:space="preserve">Fachoberschule und keine Berufsausbildung </t>
  </si>
  <si>
    <t>Berufsfachschule/Fachschule/Fachakademie</t>
  </si>
  <si>
    <t>Leistungsbezogene  Merkmale</t>
  </si>
  <si>
    <r>
      <t>Subjektive Erfolgsaussichten für Studium</t>
    </r>
    <r>
      <rPr>
        <vertAlign val="superscript"/>
        <sz val="9"/>
        <rFont val="Arial"/>
        <family val="2"/>
      </rPr>
      <t>2)</t>
    </r>
  </si>
  <si>
    <t>Kostenbezogene  Merkmale</t>
  </si>
  <si>
    <r>
      <t>Einfluss der antizipierten Studienkosten</t>
    </r>
    <r>
      <rPr>
        <vertAlign val="superscript"/>
        <sz val="9"/>
        <rFont val="Arial"/>
        <family val="2"/>
      </rPr>
      <t>3)</t>
    </r>
  </si>
  <si>
    <r>
      <t>Baldige finanzielle Unabhängigkeit</t>
    </r>
    <r>
      <rPr>
        <vertAlign val="superscript"/>
        <sz val="9"/>
        <rFont val="Arial"/>
        <family val="2"/>
      </rPr>
      <t>4)</t>
    </r>
  </si>
  <si>
    <r>
      <t>Örtliche Bindungen</t>
    </r>
    <r>
      <rPr>
        <vertAlign val="superscript"/>
        <sz val="9"/>
        <rFont val="Arial"/>
        <family val="2"/>
      </rPr>
      <t>4)</t>
    </r>
  </si>
  <si>
    <t>Ertragsbezogene Merkmale</t>
  </si>
  <si>
    <r>
      <t xml:space="preserve">Relative Einschätzung der Berufsaussichten </t>
    </r>
    <r>
      <rPr>
        <sz val="9"/>
        <color indexed="8"/>
        <rFont val="Arial"/>
        <family val="2"/>
      </rPr>
      <t>(Studium vs. Ausbildung)</t>
    </r>
    <r>
      <rPr>
        <vertAlign val="superscript"/>
        <sz val="9"/>
        <color indexed="8"/>
        <rFont val="Arial"/>
        <family val="2"/>
      </rPr>
      <t>5)</t>
    </r>
  </si>
  <si>
    <r>
      <t xml:space="preserve">Relative Einschätzung des erwarteten Einkommens </t>
    </r>
    <r>
      <rPr>
        <sz val="9"/>
        <color indexed="8"/>
        <rFont val="Arial"/>
        <family val="2"/>
      </rPr>
      <t>(Studium vs. Ausbildung)</t>
    </r>
    <r>
      <rPr>
        <vertAlign val="superscript"/>
        <sz val="9"/>
        <color indexed="8"/>
        <rFont val="Arial"/>
        <family val="2"/>
      </rPr>
      <t>6)</t>
    </r>
  </si>
  <si>
    <r>
      <t xml:space="preserve">Relative Einschätzung der Persönlichkeits-entfaltung </t>
    </r>
    <r>
      <rPr>
        <sz val="9"/>
        <color indexed="8"/>
        <rFont val="Arial"/>
        <family val="2"/>
      </rPr>
      <t>(Studium vs. Ausbildung)</t>
    </r>
    <r>
      <rPr>
        <vertAlign val="superscript"/>
        <sz val="9"/>
        <color indexed="8"/>
        <rFont val="Arial"/>
        <family val="2"/>
      </rPr>
      <t>6)</t>
    </r>
  </si>
  <si>
    <t>Soziales Umfeld</t>
  </si>
  <si>
    <r>
      <t>Freunde unterstützen Planung des nachschulischen Werdegangs</t>
    </r>
    <r>
      <rPr>
        <vertAlign val="superscript"/>
        <sz val="9"/>
        <color indexed="8"/>
        <rFont val="Calibri"/>
        <family val="2"/>
      </rPr>
      <t>7)</t>
    </r>
  </si>
  <si>
    <r>
      <t>Schullehrer(innen) unterstützen Planung des nachschulischen Werdegangs</t>
    </r>
    <r>
      <rPr>
        <vertAlign val="superscript"/>
        <sz val="9"/>
        <color indexed="8"/>
        <rFont val="Calibri"/>
        <family val="2"/>
      </rPr>
      <t>7)</t>
    </r>
  </si>
  <si>
    <r>
      <t>Eltern erwarten Studium</t>
    </r>
    <r>
      <rPr>
        <vertAlign val="superscript"/>
        <sz val="9"/>
        <color indexed="8"/>
        <rFont val="Calibri"/>
        <family val="2"/>
      </rPr>
      <t>8)</t>
    </r>
  </si>
  <si>
    <t>Pseudo-R2 (McFadden)</t>
  </si>
  <si>
    <t xml:space="preserve">* Als Studium zählt ein bereits begonnenes oder sicher geplantes Studium (Minimalquote), die Vergleichsgruppe besteht aus denjenigen, die wahrscheinlich oder eventuell später ein Studium planen oder explizit kein Studium aufnehmen wollen. Die Modelle sind für Länder geclustert. 
** Durchschnittliche marginale Effekte geben an, wie stark sich die Studierwahrscheinlichkeit erhöht, wenn die unabhängige Variable sich um eine Einheit verändert. Ein Lesebeispiel: Im Modell 4 sinkt die Studierwahrscheinlichkeit um 12 Prozentpunkte, wenn die Schulabschlussnote um eine ganze Note schlechter wird. 
Signifikanzniveau: *** auf 0,1 %-Niveau signifikant; **auf 1 %-Niveau signifikant; *auf 5 %-Niveau signifikant 
1) Ref. = Referenzkategorie.
2) 5-stufige Skala von 1 = „sehr gering“ bis 5 = „sehr hoch“.
3) 5-stufige Skala von 1 = „keinen Einfluss“ bis 5 = „großen Einfluss“.
4) 6-stufige Skala von 1 = „bedeutungslos“ bis 6 = „sehr bedeutend“.
5) Differenz aus der Einschätzung der Berufsaussichten für Absolvent(inn)en eines Studiums und den Berufsaussichten der Absolvent(inn)en eines beruflichen Ausbildungsweges jeweils erhoben auf einer 5-stufigen Skala von 1 = „sehr schlecht“ bis 5 = „sehr gut“.
6) Differenz aus den erwarteten Möglichkeiten und Nachteilen von einem Studium gegenüber einer Berufsausbildung jeweils erhoben auf einer 5-stufigen Skala von 1= „gar nicht“ bis 5 = „in hohem Maße“.
7) 5-stufige Skala von 1 = „überhaupt nicht“ bis 5 = „in hohem Maße“.
8) 5-stufige Skala von 1 = „trifft überhaupt nicht zu“ bis 5 = „trifft voll und ganz“.
Quelle: Schneider, H. &amp; Franke, B. (2014). Bildungsentscheidungen von Studienberechtigten. Studienberechtigte 2012 ein halbes Jahr vor und ein halbes Jahr nach Schulabschluss. DZHW, Forum Hochschule 6/2014. Hannover. 
</t>
  </si>
  <si>
    <r>
      <t>Migrationshintergrund</t>
    </r>
    <r>
      <rPr>
        <vertAlign val="superscript"/>
        <sz val="9"/>
        <color indexed="8"/>
        <rFont val="Arial"/>
        <family val="2"/>
      </rPr>
      <t>1)</t>
    </r>
    <r>
      <rPr>
        <sz val="9"/>
        <color indexed="8"/>
        <rFont val="Arial"/>
        <family val="2"/>
      </rPr>
      <t xml:space="preserve"> </t>
    </r>
  </si>
  <si>
    <t>vor/mit HZB</t>
  </si>
  <si>
    <t>Nicht akademisch</t>
  </si>
  <si>
    <t>Akademisch</t>
  </si>
  <si>
    <t>Note (SE)</t>
  </si>
  <si>
    <t>(2,45 (0,077))</t>
  </si>
  <si>
    <t>(2,86 (0,061))</t>
  </si>
  <si>
    <t>Fälle</t>
  </si>
  <si>
    <t>Studium bereits aufgenommen</t>
  </si>
  <si>
    <t>„Meine Eltern denken, ich sollte studieren“</t>
  </si>
  <si>
    <t>Trifft voll und ganz zu</t>
  </si>
  <si>
    <t>Trifft über- haupt nicht zu</t>
  </si>
  <si>
    <t>Weiß nicht</t>
  </si>
  <si>
    <t>Studienberechtigte aus einem akademischen Elternhaus</t>
  </si>
  <si>
    <t>Studienberechtigte aus einem nicht-akademischen Elternhaus</t>
  </si>
  <si>
    <t>Anteilswerte der Skalenpunkte in %</t>
  </si>
  <si>
    <r>
      <t>Mittelwerte</t>
    </r>
    <r>
      <rPr>
        <vertAlign val="superscript"/>
        <sz val="9"/>
        <color indexed="8"/>
        <rFont val="Arial"/>
        <family val="2"/>
      </rPr>
      <t>2)</t>
    </r>
    <r>
      <rPr>
        <sz val="9"/>
        <color indexed="8"/>
        <rFont val="Arial"/>
        <family val="2"/>
      </rPr>
      <t xml:space="preserve"> und 
Standardfehler [in eckigen Klammern]</t>
    </r>
  </si>
  <si>
    <t>2,07
[0,011]</t>
  </si>
  <si>
    <t>1,83
[0,014]</t>
  </si>
  <si>
    <t>2,32
[0,018]</t>
  </si>
  <si>
    <t>2,14
 [0,013]]</t>
  </si>
  <si>
    <t>1,88
[0,015]</t>
  </si>
  <si>
    <t>2,44
[0,020]</t>
  </si>
  <si>
    <t>1,74
[0,024]</t>
  </si>
  <si>
    <t>1,60
[0,032]</t>
  </si>
  <si>
    <t>1,87
[0,036]</t>
  </si>
  <si>
    <t>1,73
[0,057]</t>
  </si>
  <si>
    <t>1,49
[0,068]</t>
  </si>
  <si>
    <t>1,96
[0,089]</t>
  </si>
  <si>
    <t>1,62
[0,036]</t>
  </si>
  <si>
    <t>1,53
[0,058]</t>
  </si>
  <si>
    <t>1,66
[0,046]</t>
  </si>
  <si>
    <t>1,91
[0,044]</t>
  </si>
  <si>
    <t>1,72
[0,054]</t>
  </si>
  <si>
    <t>2,16
[0,073]</t>
  </si>
  <si>
    <t>1,84
[0,041]</t>
  </si>
  <si>
    <t>1,63
[0,051]</t>
  </si>
  <si>
    <t>2,04
[0,064]</t>
  </si>
  <si>
    <t>1,83
[0,064]</t>
  </si>
  <si>
    <t>1,57
[0,070]</t>
  </si>
  <si>
    <t>2,07
[0,101]</t>
  </si>
  <si>
    <t>1,67
[0,043]</t>
  </si>
  <si>
    <t>1,56
[0,066]</t>
  </si>
  <si>
    <t>1,72
[0,057]</t>
  </si>
  <si>
    <t>1,86
[0,085]</t>
  </si>
  <si>
    <t>(1,54)
[0,093]</t>
  </si>
  <si>
    <t>(2,19)
[0,137]</t>
  </si>
  <si>
    <t>1,48
[0,048]</t>
  </si>
  <si>
    <t>(1,48)
[0,119]</t>
  </si>
  <si>
    <t>1,49
[0,052]</t>
  </si>
  <si>
    <t>(30)</t>
  </si>
  <si>
    <t>(18)</t>
  </si>
  <si>
    <t>(-)</t>
  </si>
  <si>
    <t>(1,69)
[0,099]</t>
  </si>
  <si>
    <t>(12)</t>
  </si>
  <si>
    <t>(2)</t>
  </si>
  <si>
    <t>(9)</t>
  </si>
  <si>
    <t>(7)</t>
  </si>
  <si>
    <t>(1,88)
[0,140]</t>
  </si>
  <si>
    <t>(1,75)
[0,165]</t>
  </si>
  <si>
    <t>1,65
[0,054]</t>
  </si>
  <si>
    <t>1,54
[0,072]</t>
  </si>
  <si>
    <t>1,76
[0,079]</t>
  </si>
  <si>
    <t>1,60
[0,081]</t>
  </si>
  <si>
    <t>(1,44)
[0,107]</t>
  </si>
  <si>
    <t>(1,73)
[0,117]</t>
  </si>
  <si>
    <t xml:space="preserve">
</t>
  </si>
  <si>
    <t>Tab. H2-39web: Multivariates Modell der Studienentscheidung für den Studienberechtigtenjahrgang 2008, viereinhalb Jahre nach dem Schulabschluss (logistische Regression auf das abhängige Merkmal Studium vs. kein Studium*, ausgewiesen sind average marginal effects**)</t>
  </si>
  <si>
    <t>Soziodemographische Merkmale und Region</t>
  </si>
  <si>
    <t xml:space="preserve">Bildungsherkunft (Ref.: Eltern sind keine Akademiker) </t>
  </si>
  <si>
    <t xml:space="preserve"> Mindestens ein Elternteil mit Hochschulabschluss</t>
  </si>
  <si>
    <t>Region des Erwerbs der HZB (Ref. Ostdeutschland)</t>
  </si>
  <si>
    <t>Bildungsbiographische Merkmale</t>
  </si>
  <si>
    <t xml:space="preserve">Schulart (Ref. Berufliche Schule) </t>
  </si>
  <si>
    <t>Allgemeinbildende Schule</t>
  </si>
  <si>
    <t>Leistungsbezogene Merkmale</t>
  </si>
  <si>
    <r>
      <t>Subjektive Erfolgsaussichten für Studium</t>
    </r>
    <r>
      <rPr>
        <vertAlign val="superscript"/>
        <sz val="9"/>
        <color indexed="8"/>
        <rFont val="Arial"/>
        <family val="2"/>
      </rPr>
      <t>2)</t>
    </r>
  </si>
  <si>
    <t>Kostenbezogene Merkmale</t>
  </si>
  <si>
    <r>
      <t>Einfluss der antizipierten Studienkosten</t>
    </r>
    <r>
      <rPr>
        <vertAlign val="superscript"/>
        <sz val="9"/>
        <color indexed="8"/>
        <rFont val="Arial"/>
        <family val="2"/>
      </rPr>
      <t>3)</t>
    </r>
  </si>
  <si>
    <r>
      <t>Wahlmotiv "baldige finanzielle Unabhängigkeit"</t>
    </r>
    <r>
      <rPr>
        <vertAlign val="superscript"/>
        <sz val="9"/>
        <color indexed="8"/>
        <rFont val="Arial"/>
        <family val="2"/>
      </rPr>
      <t>4)</t>
    </r>
  </si>
  <si>
    <r>
      <t>Wahlmotiv "örtliche Bindungen"</t>
    </r>
    <r>
      <rPr>
        <vertAlign val="superscript"/>
        <sz val="9"/>
        <color indexed="8"/>
        <rFont val="Arial"/>
        <family val="2"/>
      </rPr>
      <t>4)</t>
    </r>
  </si>
  <si>
    <r>
      <t>Relative Einschätzung der Berufsaussichten (Studium vs. berufliche Ausbildung)</t>
    </r>
    <r>
      <rPr>
        <vertAlign val="superscript"/>
        <sz val="9"/>
        <color indexed="8"/>
        <rFont val="Arial"/>
        <family val="2"/>
      </rPr>
      <t>5)</t>
    </r>
  </si>
  <si>
    <r>
      <t>Wahlmotiv "Selbstverwirklichung"</t>
    </r>
    <r>
      <rPr>
        <vertAlign val="superscript"/>
        <sz val="9"/>
        <color indexed="8"/>
        <rFont val="Arial"/>
        <family val="2"/>
      </rPr>
      <t>4)</t>
    </r>
  </si>
  <si>
    <r>
      <t>Lebensziel "hohes berufliches Prestige erwerben"</t>
    </r>
    <r>
      <rPr>
        <vertAlign val="superscript"/>
        <sz val="9"/>
        <color indexed="8"/>
        <rFont val="Arial"/>
        <family val="2"/>
      </rPr>
      <t>6)</t>
    </r>
  </si>
  <si>
    <r>
      <t>Wald-Chi</t>
    </r>
    <r>
      <rPr>
        <vertAlign val="superscript"/>
        <sz val="9"/>
        <color indexed="8"/>
        <rFont val="Arial"/>
        <family val="2"/>
      </rPr>
      <t>2</t>
    </r>
  </si>
  <si>
    <r>
      <t>Pseudo-R</t>
    </r>
    <r>
      <rPr>
        <vertAlign val="superscript"/>
        <sz val="9"/>
        <color indexed="8"/>
        <rFont val="Arial"/>
        <family val="2"/>
      </rPr>
      <t>2</t>
    </r>
    <r>
      <rPr>
        <sz val="9"/>
        <color indexed="8"/>
        <rFont val="Arial"/>
        <family val="2"/>
      </rPr>
      <t xml:space="preserve"> (McFadden)</t>
    </r>
  </si>
  <si>
    <t>1) Ref. = Referenzkategorie.</t>
  </si>
  <si>
    <t>2) 5-stufige Skala von 1=sehr gering bis 5=sehr hoch.</t>
  </si>
  <si>
    <t>3) 5-stufige Skala von 1=sehr gering bis 5=sehr hoch.</t>
  </si>
  <si>
    <t>4) 5-stufige Skala von 1=keinen Einfluss bis 5=großen Einfluss.</t>
  </si>
  <si>
    <t>5) 6-stufige Skala von 1=bedeutungslos bis 6=sehr bedeutend.</t>
  </si>
  <si>
    <t>6) Differenz aus den Einschätzungen der Berufsaussichten für Hochschulabsolventen und den Berufsaussichten der Absolventen eines beruflichen Ausbildungsweges; jeweilgs 5-stufige Skala von 1=sehr schlecht bis 5=sehr gut.</t>
  </si>
  <si>
    <t>7) 5-stufige Skala von 1=überhaupt nicht bis 5=sehr stark.</t>
  </si>
  <si>
    <t>Quelle: Quast, H., Scheller, P. &amp; Lörz, M. (2014). Bildungsentscheidungen im nachschulischen Verlauf. Dritte Befragung der Studienberechtigten 2008 viereinhalb Jahre nach Schulabschluss. DZHW, Forum Hochschule 9/2014. Hannover, S. 26.</t>
  </si>
  <si>
    <t>Sprach- u. Kulturwiss., Sport</t>
  </si>
  <si>
    <t>Rechts-wiss.</t>
  </si>
  <si>
    <t>Wirt-schafts-wiss.</t>
  </si>
  <si>
    <t>Sozial-wiss.</t>
  </si>
  <si>
    <t>Humanmedizin, Gesundheits-wiss.</t>
  </si>
  <si>
    <t>Agrar-, Forst, Ernährungs-wiss.</t>
  </si>
  <si>
    <t>Kunst, Kunstwiss.</t>
  </si>
  <si>
    <t>Mathematik</t>
  </si>
  <si>
    <t>0,028
[0,016]</t>
  </si>
  <si>
    <t>-0,372
[0,026]</t>
  </si>
  <si>
    <t>-0,078
[0,080]</t>
  </si>
  <si>
    <t>0,041
[0,042]</t>
  </si>
  <si>
    <t>-0,636
[0,041]</t>
  </si>
  <si>
    <t>0,490
[0,034]</t>
  </si>
  <si>
    <t>0,382
[0,064]</t>
  </si>
  <si>
    <t>-0,227
[0,091]</t>
  </si>
  <si>
    <t>0,590
[0,042]</t>
  </si>
  <si>
    <t>-0,333
[0,100]</t>
  </si>
  <si>
    <t>Nach Geschlecht</t>
  </si>
  <si>
    <t>0,544
[0,026]</t>
  </si>
  <si>
    <t>0,029
[0,063]</t>
  </si>
  <si>
    <t>(0,395)
[0,115]</t>
  </si>
  <si>
    <t>0,372
[0,060]</t>
  </si>
  <si>
    <t>-0,081
[0,107]</t>
  </si>
  <si>
    <t>0,921
[0,054]</t>
  </si>
  <si>
    <t>0,811
[0,107]</t>
  </si>
  <si>
    <t>0,748
[0,047]</t>
  </si>
  <si>
    <t>-0,242
[0,018]</t>
  </si>
  <si>
    <t>-0,453
[0,028]</t>
  </si>
  <si>
    <t>-0,390
[0,099]</t>
  </si>
  <si>
    <t>-0,254
[0,055]</t>
  </si>
  <si>
    <t>-0,772
[0,052]</t>
  </si>
  <si>
    <t>0,220
[0,040]</t>
  </si>
  <si>
    <t>0,200
[0,077]</t>
  </si>
  <si>
    <t>-0,285
[0,101]</t>
  </si>
  <si>
    <t>0,175
[0,087]</t>
  </si>
  <si>
    <t>-0,394
[0,104]</t>
  </si>
  <si>
    <t>Nach Hochschulart</t>
  </si>
  <si>
    <t>Studierende an Fachhochschulen</t>
  </si>
  <si>
    <t>-0,280
[0,034]</t>
  </si>
  <si>
    <t>(-0,637)
[0,119]</t>
  </si>
  <si>
    <t>-0,133
[0,059]</t>
  </si>
  <si>
    <t>-1,080
[0,074]</t>
  </si>
  <si>
    <t>(0,070]
[0,123]</t>
  </si>
  <si>
    <t>(0,343)
[0,125]</t>
  </si>
  <si>
    <t>0,202
[0,061]</t>
  </si>
  <si>
    <t>Studierende an Universitäten</t>
  </si>
  <si>
    <t>0,106
[0,017]</t>
  </si>
  <si>
    <t>-0,357
[0,026]</t>
  </si>
  <si>
    <t>0,037
[0,082]</t>
  </si>
  <si>
    <t>0,199
[0,058]</t>
  </si>
  <si>
    <t>-0,412
[0,059]</t>
  </si>
  <si>
    <t>0,519
[0,035]</t>
  </si>
  <si>
    <t>0,563
[0,064]</t>
  </si>
  <si>
    <t>(-0,040)
[0,124]</t>
  </si>
  <si>
    <t>0,878
[0,054]</t>
  </si>
  <si>
    <t>-0,270
[0,108]</t>
  </si>
  <si>
    <t>Nach Migrationshintergrund</t>
  </si>
  <si>
    <t>0,076
[0,017]</t>
  </si>
  <si>
    <t>-0,339
[0,028]</t>
  </si>
  <si>
    <t>-0,035
[0,088]</t>
  </si>
  <si>
    <t>0,112
[0,045]</t>
  </si>
  <si>
    <t>-0,628
[0,051]</t>
  </si>
  <si>
    <t>0,534
[0,036]</t>
  </si>
  <si>
    <t>0,408
[0,067]</t>
  </si>
  <si>
    <t>-0,202
[0,094</t>
  </si>
  <si>
    <t>0,709
[0,045]</t>
  </si>
  <si>
    <t>-0,260
[0,109</t>
  </si>
  <si>
    <t>-0,258
[0,043]</t>
  </si>
  <si>
    <t>-0,591
[0,074</t>
  </si>
  <si>
    <t>-0,348
[0,111]</t>
  </si>
  <si>
    <t>(-0,692)
[0,051]</t>
  </si>
  <si>
    <t>0,196
[0,095]</t>
  </si>
  <si>
    <t>0,025
[0,106]</t>
  </si>
  <si>
    <t>-0,340
[0,066]</t>
  </si>
  <si>
    <t>(-0,722)
[0,132]</t>
  </si>
  <si>
    <t>(-0,592)
[0,140]</t>
  </si>
  <si>
    <t>(0,164)
[0,143]</t>
  </si>
  <si>
    <t>(0,106)
[0,149]</t>
  </si>
  <si>
    <t>-0,377
[0,083]</t>
  </si>
  <si>
    <t>(-0,671)
[0,117]</t>
  </si>
  <si>
    <t>-0,082
[0,074]</t>
  </si>
  <si>
    <t>(-0,432)
[0,127]</t>
  </si>
  <si>
    <t>(0,428)
[0,165]</t>
  </si>
  <si>
    <t>Nach Art der Hochschulreife</t>
  </si>
  <si>
    <t>Allg. HSR ohne Berufsausbildung</t>
  </si>
  <si>
    <t>0,139
[0,018]</t>
  </si>
  <si>
    <t>-0,321
[0,028]</t>
  </si>
  <si>
    <t>0,043
[0,084]</t>
  </si>
  <si>
    <t>0,166
[0,055]</t>
  </si>
  <si>
    <t>-0,450
[0,060]</t>
  </si>
  <si>
    <t>0,550
[0,036]</t>
  </si>
  <si>
    <t>0,702
[0,067]</t>
  </si>
  <si>
    <t>(-0,008)
[0,093]</t>
  </si>
  <si>
    <t>0,812
[0,049]</t>
  </si>
  <si>
    <t>-0,270
[0,111]</t>
  </si>
  <si>
    <t>Allg HSR mit Berufsausbildung</t>
  </si>
  <si>
    <t>-0,235
[0,044]</t>
  </si>
  <si>
    <t>-0,674
[0,094]</t>
  </si>
  <si>
    <t>-0,075
[0,082]</t>
  </si>
  <si>
    <t>(-0,735)
[0,117]</t>
  </si>
  <si>
    <t>(-0,185)
[0,105]</t>
  </si>
  <si>
    <t>(-0,392)
[0,137]</t>
  </si>
  <si>
    <t>(0,315)
[0,115]</t>
  </si>
  <si>
    <t>Fachhochschulreife ohne Berufsausbildung</t>
  </si>
  <si>
    <t>-0,561
[0,093]</t>
  </si>
  <si>
    <t>Fachhochschulreife mit Berufsausbildung</t>
  </si>
  <si>
    <t>-0,501
[0,072]</t>
  </si>
  <si>
    <t>(-0,332)
[0,146]</t>
  </si>
  <si>
    <t>(0,104)
[0,124]</t>
  </si>
  <si>
    <t>Zweiter Bildungsweg</t>
  </si>
  <si>
    <t>(-0,389)
[0,132]</t>
  </si>
  <si>
    <t>Dritter Bildungsweg</t>
  </si>
  <si>
    <t>(-0,579)
[0,133]</t>
  </si>
  <si>
    <t xml:space="preserve">Anzahl Fälle </t>
  </si>
  <si>
    <t>Lesefähigkeit</t>
  </si>
  <si>
    <t>0,034
[0,011]</t>
  </si>
  <si>
    <t>0,104
[0,021]</t>
  </si>
  <si>
    <t>0,181
[0,066]</t>
  </si>
  <si>
    <t>-0,139
[0,033]</t>
  </si>
  <si>
    <t>0,049
[0,038]</t>
  </si>
  <si>
    <t>0,048
[0,023]</t>
  </si>
  <si>
    <t>0,234
[0,047]</t>
  </si>
  <si>
    <t>-0,199
[0,071]</t>
  </si>
  <si>
    <t>-0,023
[0,033]</t>
  </si>
  <si>
    <t>0,118
[0,084]</t>
  </si>
  <si>
    <t>0,023
[0,020]</t>
  </si>
  <si>
    <t>0,144
[0,053]</t>
  </si>
  <si>
    <t>(0,230)
[0,104</t>
  </si>
  <si>
    <t>-0,137
[0,051]</t>
  </si>
  <si>
    <t>0,073
[0,097]</t>
  </si>
  <si>
    <t>-0,006
[0,036]</t>
  </si>
  <si>
    <t>0,387
[0,084]</t>
  </si>
  <si>
    <t>-0,011
[0,038]</t>
  </si>
  <si>
    <t>0,040
[0,014]</t>
  </si>
  <si>
    <t>0,096
[0,022]</t>
  </si>
  <si>
    <t>0,149
[0,085]</t>
  </si>
  <si>
    <t>-0,140
[0,043]</t>
  </si>
  <si>
    <t>-0,079
[0,040]</t>
  </si>
  <si>
    <t>0,082
[0,030]</t>
  </si>
  <si>
    <t>0,169
[0,056]</t>
  </si>
  <si>
    <t>-0,206
[0,087]</t>
  </si>
  <si>
    <t>-0,057
[0,069]</t>
  </si>
  <si>
    <t>0,081
[0,086]</t>
  </si>
  <si>
    <t>-0,218
[0,026]</t>
  </si>
  <si>
    <t>(0,093)
[0,091]</t>
  </si>
  <si>
    <t>-0,204
[0,051]</t>
  </si>
  <si>
    <t>-0,292
[0,058]</t>
  </si>
  <si>
    <t>(-0,198)
[0,096]</t>
  </si>
  <si>
    <t>(-0,260)
[0,098]</t>
  </si>
  <si>
    <t>-0,252
[0,047]</t>
  </si>
  <si>
    <t>0,098
[0,013]</t>
  </si>
  <si>
    <t>0,256
[0,066]</t>
  </si>
  <si>
    <t>-0,080
[0,042]</t>
  </si>
  <si>
    <t>0,074
[0,047]</t>
  </si>
  <si>
    <t>0,065
[0,024]</t>
  </si>
  <si>
    <t>0,310
[0,049]</t>
  </si>
  <si>
    <t>(-0,100)
[0,098]</t>
  </si>
  <si>
    <t>0,146
[0,045]</t>
  </si>
  <si>
    <t>0,165
[0,090]</t>
  </si>
  <si>
    <t>0,066
[0,012]</t>
  </si>
  <si>
    <t>0,107
[0,022]</t>
  </si>
  <si>
    <t>0,246
[0,070]</t>
  </si>
  <si>
    <t>-0,087
[0,033]</t>
  </si>
  <si>
    <t>-0,037
[0,039]</t>
  </si>
  <si>
    <t>0,086
[0,024]</t>
  </si>
  <si>
    <t>0,257
[0,049]</t>
  </si>
  <si>
    <t>-0,199
[0,072]</t>
  </si>
  <si>
    <t>0,052
[0,035]</t>
  </si>
  <si>
    <t>0,201
[0,092]</t>
  </si>
  <si>
    <t>-0,163
[0,035]</t>
  </si>
  <si>
    <t>0,083
[0,065]</t>
  </si>
  <si>
    <t>-0,423
[0,110]</t>
  </si>
  <si>
    <t>(-0,124)
[0,120]</t>
  </si>
  <si>
    <t>-0,207
[0,070]</t>
  </si>
  <si>
    <t>-0,379
[0,088]</t>
  </si>
  <si>
    <t>-0,394
[0,055]</t>
  </si>
  <si>
    <t>(-0,184)
[0,116]</t>
  </si>
  <si>
    <t>(-0,744)
[0,141]</t>
  </si>
  <si>
    <t>(-0,177)
[0,124]</t>
  </si>
  <si>
    <t>(-0,531)
[0,114]</t>
  </si>
  <si>
    <t>-0,267
[0,068]</t>
  </si>
  <si>
    <t>(-0,115)
[0,127]</t>
  </si>
  <si>
    <t>0,172
[0,057]</t>
  </si>
  <si>
    <t>(0,434)
[0,090]</t>
  </si>
  <si>
    <t>(-0,091)
[0,105]</t>
  </si>
  <si>
    <t>0,102
[0,013]</t>
  </si>
  <si>
    <t>0,124
[0,022]</t>
  </si>
  <si>
    <t>-0,090
[0,041]</t>
  </si>
  <si>
    <t>0,075
[0,048]</t>
  </si>
  <si>
    <t>0,078
[0,025]</t>
  </si>
  <si>
    <t>0,385
[0,051]</t>
  </si>
  <si>
    <t>(0,009)
[0,095]</t>
  </si>
  <si>
    <t>0,094
[0,038]</t>
  </si>
  <si>
    <t>0,139
[0,088]</t>
  </si>
  <si>
    <t>-0,018
[0,034]</t>
  </si>
  <si>
    <t>0,101
[0,089]</t>
  </si>
  <si>
    <t>-0,043
[0,073]</t>
  </si>
  <si>
    <t>(-0,107)
[0,087]</t>
  </si>
  <si>
    <t>(-0,045)
[0,068]</t>
  </si>
  <si>
    <t>(-0,022)
[0,117]</t>
  </si>
  <si>
    <t>(0,046)
[0,109]</t>
  </si>
  <si>
    <t>-0,367
[0,067]</t>
  </si>
  <si>
    <t>-0,396
[0,047]</t>
  </si>
  <si>
    <t>(-0,415)
[0,082]</t>
  </si>
  <si>
    <t>(-0,276)
[0,094]</t>
  </si>
  <si>
    <t>(-0,213)
[0,132]</t>
  </si>
  <si>
    <t>(-0,225)
[0,089]</t>
  </si>
  <si>
    <t>Tab. H2-41web: Einflüsse auf die Mathematikleistungen von Studierenden in der Studienanfängerkohorte 2010/11 des NEPS (OLS-Regression, ausgewiesen sind die Regressionskoeffizienten*)</t>
  </si>
  <si>
    <t>Zielvariable: WLE-Schätzer der Mathematikleistung</t>
  </si>
  <si>
    <t>Regressionskoeffizienten</t>
  </si>
  <si>
    <t>2.Generation (zweiseitig)</t>
  </si>
  <si>
    <t xml:space="preserve">Familiensprache (Ref.: deutsch) </t>
  </si>
  <si>
    <t>Nicht-deutsche Familiensprache</t>
  </si>
  <si>
    <t>Bildungsbiographische Merkmale und Schulleistungen</t>
  </si>
  <si>
    <t xml:space="preserve">Art der Hochschulreife (Ref.: kein Abitur) </t>
  </si>
  <si>
    <t>Abitur</t>
  </si>
  <si>
    <t>Berufliche Vorbildung (Ref: keine berufliche Vorbildung)</t>
  </si>
  <si>
    <t>Letzte Note in Mathematik</t>
  </si>
  <si>
    <r>
      <t>Lesegeschwindigkeit</t>
    </r>
    <r>
      <rPr>
        <vertAlign val="superscript"/>
        <sz val="9"/>
        <rFont val="Arial"/>
        <family val="2"/>
      </rPr>
      <t>2)</t>
    </r>
  </si>
  <si>
    <t>Lesegeschwindigkeit</t>
  </si>
  <si>
    <t>Fächergruppen</t>
  </si>
  <si>
    <t>Fächergruppe (Ref.: Sprach- und Kulturwissenschaften</t>
  </si>
  <si>
    <t>Rechts-, Wirtschafts- und Sozialwissenschaften</t>
  </si>
  <si>
    <t>Mathematik, Naturwissenschaften</t>
  </si>
  <si>
    <t>Humanmedizin, Gesundheitswissenschaften</t>
  </si>
  <si>
    <t>Agrar-, Forst- und Ernährungswissenschaften</t>
  </si>
  <si>
    <t>Ingenieurwissenschaften</t>
  </si>
  <si>
    <t>Kunst, Kunstwissenschaften</t>
  </si>
  <si>
    <t>Konstante</t>
  </si>
  <si>
    <t>R2 (adjusted)</t>
  </si>
  <si>
    <t xml:space="preserve">* Die Regressionskoeffizienten können als Veränderung der WLE-Schätzer interpretiert werden, die für diese Analyse so umgerechnet werden, dass sich ein Mittelwert von 100 und eine Standardabweichung von 10 ergibt. 
Signifikanzniveau: *** auf 1 %-Niveau signifikant; **auf 5 %-Niveau signifikant; *auf 10 %-Niveau signifikant. </t>
  </si>
  <si>
    <r>
      <t>2)</t>
    </r>
    <r>
      <rPr>
        <sz val="8.5"/>
        <color indexed="8"/>
        <rFont val="Arial"/>
        <family val="2"/>
      </rPr>
      <t xml:space="preserve"> Für den Test der Lesegeschwindiigkeit bekamen die Probanden 51 kurze, einfache Sätze vorgelegt, die innerhalb von 2 Minuten den Kategorien "richtig" oder "falsch" zugeordnet werden mussten. Die im Datensatz enthaltene Variable enthält die Anzahl der in dieser Zeit korrekt beantworteten Items (vgl. Zimmermann, S., Artelt, C. &amp; Weinert, S. (2014). The Assessment of Reading Speed in Adults and First-Year Students. Bamberg: LIfBi.</t>
    </r>
  </si>
  <si>
    <t>Quelle: NEPS Startkohorte 5, Wellen 1-4, dx.doi.org/10.5157/NEPS:SC5:4.0.0 (ungewichtete Auswertung)</t>
  </si>
  <si>
    <t>Tab. H2-42web: Einflüsse auf die Lesefähigkeit von Studierenden in der Studienanfängerkohorte 2010/11 des NEPS (OLS-Regression, ausgewiesen sind die Regressionskoeffizienten*)</t>
  </si>
  <si>
    <t>Zielvariable: WLE-Schätzer der Lesefähigkeit</t>
  </si>
  <si>
    <t>Letzte Note in Deutsch</t>
  </si>
  <si>
    <t>Tab. H2-43web: Multivariates Modell der Entscheidung, ein Masterstudium aufzunehmen* beim Studienberechtigtenjahrgang 2008, viereinhalb Jahre nach Schulabschluss (logistische Regression, ausgewiesen sind average marginal effects**)</t>
  </si>
  <si>
    <t>Hochschulart BA-Studium (Ref. Bachelor an Fachhochschule)</t>
  </si>
  <si>
    <t>Bachelorstudium an Universität</t>
  </si>
  <si>
    <t>Fächergruppe BA-Studium (Ref. Bachelor in Wirtschafts-/Sozialwissenschaften)</t>
  </si>
  <si>
    <t>Sprach-/Kulturwissenschaften/Sport</t>
  </si>
  <si>
    <t>Mathematik/Naturwissenschaften</t>
  </si>
  <si>
    <t>Kunst/Gestaltung</t>
  </si>
  <si>
    <t>Lehramt</t>
  </si>
  <si>
    <r>
      <t>Relative Einschätzung der eigenen Studienleistung</t>
    </r>
    <r>
      <rPr>
        <vertAlign val="superscript"/>
        <sz val="9"/>
        <color indexed="8"/>
        <rFont val="Arial"/>
        <family val="2"/>
      </rPr>
      <t>2)</t>
    </r>
  </si>
  <si>
    <r>
      <t>Einfluss antizipierter Studienkosten</t>
    </r>
    <r>
      <rPr>
        <vertAlign val="superscript"/>
        <sz val="9"/>
        <color indexed="8"/>
        <rFont val="Arial"/>
        <family val="2"/>
      </rPr>
      <t>3)</t>
    </r>
  </si>
  <si>
    <r>
      <t>Wissenschaftlich-forschendes Interesse</t>
    </r>
    <r>
      <rPr>
        <vertAlign val="superscript"/>
        <sz val="9"/>
        <color indexed="8"/>
        <rFont val="Arial"/>
        <family val="2"/>
      </rPr>
      <t>6)</t>
    </r>
  </si>
  <si>
    <r>
      <t>Wahlmotiv "Selbstverwirklichung"</t>
    </r>
    <r>
      <rPr>
        <vertAlign val="superscript"/>
        <sz val="10"/>
        <color indexed="8"/>
        <rFont val="Arial"/>
        <family val="2"/>
      </rPr>
      <t>4)</t>
    </r>
  </si>
  <si>
    <r>
      <t>Lebensziel "hohes berufliches Prestige erwerben"</t>
    </r>
    <r>
      <rPr>
        <vertAlign val="superscript"/>
        <sz val="9"/>
        <color indexed="8"/>
        <rFont val="Arial"/>
        <family val="2"/>
      </rPr>
      <t>7)</t>
    </r>
  </si>
  <si>
    <t xml:space="preserve">* Als Entscheidung für ein Masterstudium gilt, wenn Studienberechtigte viereinhalb Jahre nach Schulabschluss ein Masterstudium aufgenommen haben oder dies sicher planen. 
** Koeffizienten sind als "average marginal effects" ausgewiesen. Durchschnittliche marginale Effekte geben an, wie stark sich die Studierwahrscheinlichkeit erhöht, wenn die unabhängige Variable sich um eine Einheit verändert. Ein Lesebeispiel: Im Modell 5 liegt die Wahrscheinlichkeit eines Übergangs in ein Masterstudium um 18 Prozentpunkte höher, wenn der Bachelorabschluss an einer Universität statt an einer Fachhochschule erworben wurde. 
Signifikanzniveau: *** auf 0,1 %-Niveau signifikant; **auf 1 %-Niveau signifikant; *auf 5 %-Niveau signifikant </t>
  </si>
  <si>
    <t>2) 11-stufige Skala von -5=unterdurchschnittlich bis +5=überdurchschnittlich.</t>
  </si>
  <si>
    <t>3) 5-stufige Skala von 1=keinen Einfluss bis 5=großen Einfluss.</t>
  </si>
  <si>
    <t>4) 6-stufige Skala von 1=bedeutungslos bis 6=sehr bedeutend.</t>
  </si>
  <si>
    <t>5) Differenz aus den Einschätzungen der Berufsaussichten für Hochschulabsolventen und den Berufsaussichten der Absolventen eines beruflichen Ausbildungsweges; jeweilgs 5-stufige Skala von 1=sehr schlecht bis 5=sehr gut.</t>
  </si>
  <si>
    <t>6) Index aus 4 Einzelitems der auf das ursprüngliche Skalenniveau normiert wurde von 1=überhaupt nicht bis 5=sehr starkes Interesse.</t>
  </si>
  <si>
    <t>Quelle: Quast, H., Scheller, P. &amp; Lörz, M. (2014). Bildungsentscheidungen im nachschulischen Verlauf. Dritte Befragung der Studienberechtigten 2008 viereinhalb Jahre nach Schulabschluss. DZHW, Forum Hochschule 9/2014. Hannover, S. 67</t>
  </si>
  <si>
    <t>Tab. H2-36web: Multivariates Modell der Studienentscheidung für den Studienberechtigtenjahrgang 2012 (logistische Regression auf das abhängige Merkmal Studium vs. kein Studium, ausgewiesen sind average marginal effects)</t>
  </si>
  <si>
    <t>Tab. H2-40web: Kompetenzwerte für Mathematik und Lesefähigkeiten der Studienanfängerkohorte 2010/11 des NEPS (Mittelwerte der WLE-Schätzer, Standardfehler in [ ])</t>
  </si>
  <si>
    <t>Tab. H2-41web: Einflüsse auf die Mathematikleistungen von Studierenden in der Studienanfängerkohorte 2010/11 des NEPS (OLS-Regression, ausgewiesen sind die Regressionskoeffizienten)</t>
  </si>
  <si>
    <t>Tab. H2-42web: Einflüsse auf die Lesefähigkeit von Studierenden in der Studienanfängerkohorte 2010/11 des NEPS (OLS-Regression, ausgewiesen sind die Regressionskoeffizienten)</t>
  </si>
  <si>
    <t>Tab. H2-43web: Multivariates Modell der Entscheidung, ein Masterstudium aufzunehmen beim Studienberechtigtenjahrgang 2008, viereinhalb Jahre nach Schulabschluss (logistische Regression, ausgewiesen sind average marginal effects)</t>
  </si>
  <si>
    <t>Tab. H2-29web: Studierende nach Hochschularten, Altersgruppen und Migrationsstatus 2005 und 2013</t>
  </si>
  <si>
    <t>Tab. H2-30web: Studienanfängerinnen und -anfänger mit Migrationshintergrund nach Herkunftsregionen im Wintersemester 2010/11 (in %)</t>
  </si>
  <si>
    <t>Migrationshintergrund
Herkunftsländer
Zuwanderungsgeneration</t>
  </si>
  <si>
    <t>Davon nach Ausbildungssektor</t>
  </si>
  <si>
    <t>Duales System</t>
  </si>
  <si>
    <t>EU-15-Staaten</t>
  </si>
  <si>
    <t>Übrige EU-28-Staaten</t>
  </si>
  <si>
    <t>Restliche Welt</t>
  </si>
  <si>
    <t>Davon nach Zuwanderungsgeneration</t>
  </si>
  <si>
    <t>2. und 3. Generation</t>
  </si>
  <si>
    <t>2) Einschließlich Island, Russische Föderation und Türkei.</t>
  </si>
  <si>
    <t>Quelle: Statistische Ämter des Bundes und der Länder, Mikrozensus</t>
  </si>
  <si>
    <t>Erwerbsstatus</t>
  </si>
  <si>
    <t>Darunter:</t>
  </si>
  <si>
    <t>min. 5 Jahre in Deutschland</t>
  </si>
  <si>
    <t>Erwerbstätig</t>
  </si>
  <si>
    <t>Erwerbslos</t>
  </si>
  <si>
    <t>Nichterwerbsperson</t>
  </si>
  <si>
    <t>Ohne beruflichen Bildungsabschluss</t>
  </si>
  <si>
    <t>Aus- und Fortbildungsabschluss</t>
  </si>
  <si>
    <t>Ohne Angabe zur Art des Abschlusses / Ohne Angabe zum beruflichen Bildungsabschluss</t>
  </si>
  <si>
    <t>1) Einschließlich Abschlüssen an Berufsakademien.</t>
  </si>
  <si>
    <t>Davon nach Staatsangehörigkeit</t>
  </si>
  <si>
    <t>Schulberufssystem</t>
  </si>
  <si>
    <t>*) Aufgrund von Rundungen kommt es zu Abweichungen in der Summenbildung.</t>
  </si>
  <si>
    <t>1) Nur schulischer Teil des Übergangssystems (ohne Maßnahmen der Bundesagentur für Arbeit).</t>
  </si>
  <si>
    <r>
      <t>Quelle: Statistische Ämter des Bundes und der Länder, Sonderauswertung der Schulstatistik aus 11 Bundesländern</t>
    </r>
    <r>
      <rPr>
        <sz val="8"/>
        <color indexed="8"/>
        <rFont val="Arial"/>
        <family val="2"/>
      </rPr>
      <t>, eigene Berechnungen</t>
    </r>
  </si>
  <si>
    <t>Ländergruppe/
Bundesland</t>
  </si>
  <si>
    <t>Übergangssystem</t>
  </si>
  <si>
    <t>Darunter ohne deutsche Staatsangehörigkeit</t>
  </si>
  <si>
    <t>Segment</t>
  </si>
  <si>
    <t>Neuverträge
insgesamt</t>
  </si>
  <si>
    <t>Ozeanien</t>
  </si>
  <si>
    <t>Oberes Segment</t>
  </si>
  <si>
    <t>Obere Mitte</t>
  </si>
  <si>
    <t>Untere Mitte</t>
  </si>
  <si>
    <t>Unteres Segment</t>
  </si>
  <si>
    <t>Sonstige Berufe</t>
  </si>
  <si>
    <t>Quelle: Statistische Ämter des Bundes und der Länder, Berufsbildungsstatistik</t>
  </si>
  <si>
    <t>Neuverträge insgesamt</t>
  </si>
  <si>
    <t>Neuverträge von Frauen</t>
  </si>
  <si>
    <t>Davon Ausländer-innen</t>
  </si>
  <si>
    <t>Neuverträge von Männern</t>
  </si>
  <si>
    <t>Davon Ausländer</t>
  </si>
  <si>
    <t>Zahnmedizinische/-r Fachangestellte/-r</t>
  </si>
  <si>
    <t>Friseur/in</t>
  </si>
  <si>
    <t>Pharmazeutisch-kaufm. Angestellte/-r</t>
  </si>
  <si>
    <t>Fachkraft im Gastgewerbe</t>
  </si>
  <si>
    <t>Restaurantfachmann/-fachfrau</t>
  </si>
  <si>
    <t>Fachverkäufer/-in im Lebensmittelhandwerk</t>
  </si>
  <si>
    <t>Hotelfachmann/-fachfrau</t>
  </si>
  <si>
    <t>Fahrzeuglackierer/-in</t>
  </si>
  <si>
    <t>Fachmann/Fachfrau für Systemgastronomie</t>
  </si>
  <si>
    <t>Maschinen- und Anlagenführer/-in</t>
  </si>
  <si>
    <t>Verkäufer/-in</t>
  </si>
  <si>
    <t>Medizinische/-r Fachangestellte/-r</t>
  </si>
  <si>
    <t>Fliesen-, Platten- und Mosaikleger/-in</t>
  </si>
  <si>
    <t>…</t>
  </si>
  <si>
    <t>Verwaltungsfachangestellte/-r</t>
  </si>
  <si>
    <t>Zimmerer/-in</t>
  </si>
  <si>
    <t>Sozialversicherungsfachangestellte/-r</t>
  </si>
  <si>
    <t>Schornsteinfeger/in</t>
  </si>
  <si>
    <t>Mediengestalter/-in Digital und Print</t>
  </si>
  <si>
    <t>Mechatroniker/-in</t>
  </si>
  <si>
    <t>Werker/in im Gartenbau / Gartenbauhelfer/in</t>
  </si>
  <si>
    <t>Kaufmann/Kauffrau für Marketingkommunikation</t>
  </si>
  <si>
    <t>Chemielaborant/-in</t>
  </si>
  <si>
    <t>Tischler/in</t>
  </si>
  <si>
    <t>Land- und Baumaschinenmechatroniker/-in</t>
  </si>
  <si>
    <t>Tiermedizinische/-r Fachangestellte/-r</t>
  </si>
  <si>
    <t xml:space="preserve">Medienkaufmann/-kauffrau f. Digital u. Print </t>
  </si>
  <si>
    <t>Fluggerätmechaniker/-in</t>
  </si>
  <si>
    <t>Landwirt/in</t>
  </si>
  <si>
    <t>Forstwirt/in</t>
  </si>
  <si>
    <t>Hörgeräteakustiker/in</t>
  </si>
  <si>
    <t>Quelle: Statistische Ämter des Bundes und der Länder, Berufsbildungsstatistik, eigene Berechnungen</t>
  </si>
  <si>
    <t>Rest-
liche Welt</t>
  </si>
  <si>
    <t>*) Zahlen sind auf ein Vielfaches von 3 gerundet; Aufgrund von Rundungen kommt es zu Abweichungen in der Summenbildung; Niedersachsen: Ohne Schulen des Gesundheitswesens.</t>
  </si>
  <si>
    <t>*) Aufgrund von Rundungen kommt es zu Abweichungen in der Summenbildung; Niedersachsen: Ohne Schulen des Gesundheitswesens.</t>
  </si>
  <si>
    <t>Tab. H2-23web: Neuzugänge in das berufliche Ausbildungssystem 2014 nach Ausbildungssektoren, Ländergruppen und Staatsangehörigkeit</t>
  </si>
  <si>
    <t xml:space="preserve">Tab. H2-32web: Studienanfängerinnen und -anfänger mit Migrationshintergrund nach Fachrichtungen im Wintersemester 2010/11 </t>
  </si>
  <si>
    <t>Tab. H2-33web: Studienanfängerinnen und -anfänger mit Migrationshintergrund nach Art des angestrebten Abschlusses im Wintersemester 2010/11</t>
  </si>
  <si>
    <t>Tab. H2-45web: Teilnahme an Weiterbildung 2014 der 15- bis unter 66-Jährigen nach Weiterbildungsformen, beruflichem Bildungsabschluss Migrationshintergrund und Migrationstyp (in %)</t>
  </si>
  <si>
    <t>Nicht deutsche Familiensprache</t>
  </si>
  <si>
    <t>Abb. H2-15web: Kinder mit nicht deutscher Familiensprache und Migrationshintergrund* in Kindertageseinrichtungen und Tagespflege 2015 nach Altersjahren (in %)</t>
  </si>
  <si>
    <r>
      <t xml:space="preserve">* </t>
    </r>
    <r>
      <rPr>
        <i/>
        <sz val="8.5"/>
        <color indexed="8"/>
        <rFont val="Arial"/>
        <family val="2"/>
      </rPr>
      <t>Nicht deutsche Herkunft</t>
    </r>
    <r>
      <rPr>
        <sz val="8.5"/>
        <color indexed="8"/>
        <rFont val="Arial"/>
        <family val="2"/>
      </rPr>
      <t xml:space="preserve">: Seit 2006 erfasst die Kinder- und Jugendhilfestatistik auf Basis von Angaben der Kita-Leitungen den Migrationshintergrund der Kinder in der Kindertagesbetreuung danach, ob mindestens ein Elternteil des Kindes aus einem ausländischen Herkunftsland stammt (also zugewandert ist). Der Geburtsort bzw. die Zuwanderung des Kindes selbst oder auch die Zuwanderung der Großeltern werden nicht erhoben. So werden in dieser Kategorie nicht nur Kinder mit eigener Migrationserfahrung, sondern auch jene mit einem Migrationshintergrund, die in Deutschland als Kind zugewanderter Eltern geboren wurden, erfasst. 
</t>
    </r>
    <r>
      <rPr>
        <i/>
        <sz val="8.5"/>
        <color indexed="8"/>
        <rFont val="Arial"/>
        <family val="2"/>
      </rPr>
      <t xml:space="preserve">Nicht deutsche Familiensprache: </t>
    </r>
    <r>
      <rPr>
        <sz val="8.5"/>
        <color indexed="8"/>
        <rFont val="Arial"/>
        <family val="2"/>
      </rPr>
      <t>Neben der nicht deutschen Herkunft der Eltern erfasst die Kinder- und Jugendhilfestatistik seit 2006 den Migrationshintergrund der Kinder in der Kindertagesbetreuung auch danach, ob zu Hause überwiegend deutsch gesprochen wird.</t>
    </r>
  </si>
  <si>
    <t>Unter 1 Jahr</t>
  </si>
  <si>
    <t>1 Jahr</t>
  </si>
  <si>
    <t>2 Jahre</t>
  </si>
  <si>
    <t>3 Jahre</t>
  </si>
  <si>
    <t>4 Jahre</t>
  </si>
  <si>
    <t>5 Jahre</t>
  </si>
  <si>
    <t>Insgesamt: unter 6 Jahre</t>
  </si>
  <si>
    <t>Quelle: DZHW-Studienberechtigtenbefragung 2008, 3. Welle</t>
  </si>
  <si>
    <t>Abb. H2-10A: Kinder mit nicht deutscher Familiensprache und Migrationshintergrund in Kindertageseinrichtungen und Tagespflege 2006 bis 2015 nach Altersgruppen (in %)</t>
  </si>
  <si>
    <t xml:space="preserve">Abb. H2-11A: Nutzungswahrscheinlichkeit von Angeboten frühkindlicher Bildung bei unter 3-Jährigen, deren Eltern beide zugewandert sind und deren Mutter erwerbstätig ist, 2009 und 2013/14 nach Altersmonaten (in %) </t>
  </si>
  <si>
    <t>Abb. H2-13A: Neuzugänge zur beruflichen Bildung 2014 in 11 Ländern nach Ausbildungssektoren, Staatsangehörigkeit und Herkunftsregion (in %)</t>
  </si>
  <si>
    <t>Abb. H2-14A: Lese- und alltagsmathematische und technologiebasierte Problemlösekompetenz Erwachsener in Deutschland nach Migrationshintergrund (in Kompetenzpunkten)</t>
  </si>
  <si>
    <t>Abb. H2-12A: Deutsche und ausländische Absolventinnen und Absolventen bzw. Abgängerinnen und Abgänger allgemeinbildender und beruflicher Schulen 2004 und 2014 nach Abschlussarten (in % der Wohnbevölkerung im jeweils typischen Abschlussalter)</t>
  </si>
  <si>
    <r>
      <t xml:space="preserve">* </t>
    </r>
    <r>
      <rPr>
        <i/>
        <sz val="8.5"/>
        <color indexed="8"/>
        <rFont val="Arial"/>
        <family val="2"/>
      </rPr>
      <t>Nicht deutsche Herkunft:</t>
    </r>
    <r>
      <rPr>
        <sz val="8.5"/>
        <color indexed="8"/>
        <rFont val="Arial"/>
        <family val="2"/>
      </rPr>
      <t xml:space="preserve"> Seit 2006 erfasst die Kinder- und Jugendhilfestatistik auf Basis von Angaben der Kita-Leitungen den Migrationshintergrund der Kinder in der Kindertagesbetreuung danach, ob mindestens ein Elternteil des Kindes aus einem ausländischen Herkunftsland stammt (also zugewandert ist). Der Geburtsort bzw. die Zuwanderung des Kindes selbst oder auch die Zuwanderung der Großeltern werden nicht erhoben. So werden in dieser Kategorie nicht nur Kinder mit eigener Migrationserfahrung erfasst, sondern auch jene mit einem Migrationshintergrund, die in Deutschland als Kind zugewanderter Eltern geboren wurden. 
</t>
    </r>
    <r>
      <rPr>
        <i/>
        <sz val="8.5"/>
        <color indexed="8"/>
        <rFont val="Arial"/>
        <family val="2"/>
      </rPr>
      <t>Nicht deutsche Familiensprache:</t>
    </r>
    <r>
      <rPr>
        <sz val="8.5"/>
        <color indexed="8"/>
        <rFont val="Arial"/>
        <family val="2"/>
      </rPr>
      <t xml:space="preserve"> Neben der nicht deutschen Herkunft der Eltern erfasst die Kinder- und Jugendhilfestatistik seit 2006 den Migrationshintergrund der Kinder in der Kindertagesbetreuung auch danach, ob zu Hause überwiegend Deutsch gesprochen wird.</t>
    </r>
  </si>
  <si>
    <r>
      <t xml:space="preserve">* </t>
    </r>
    <r>
      <rPr>
        <i/>
        <sz val="8.5"/>
        <rFont val="Arial"/>
        <family val="2"/>
      </rPr>
      <t>Nicht deutsche Herkunft:</t>
    </r>
    <r>
      <rPr>
        <sz val="8.5"/>
        <rFont val="Arial"/>
        <family val="2"/>
      </rPr>
      <t xml:space="preserve"> Seit 2006 erfasst die Kinder- und Jugendhilfestatistik auf Basis von Angaben der Kita-Leitungen den Migrationshintergrund der Kinder in der Kindertagesbetreuung danach, ob mindestens ein Elternteil des Kindes aus einem ausländischen Herkunftsland stammt (also zugewandert ist). Der Geburtsort bzw. die Zuwanderung des Kindes selbst oder auch die Zuwanderung der Großeltern werden nicht erhoben. So werden in dieser Kategorie nicht nur Kinder mit eigener Migrationserfahrung erfasst, sondern auch jene mit einem Migrationshintergrund, die in Deutschland als Kind zugewanderter Eltern geboren wurden. 
</t>
    </r>
    <r>
      <rPr>
        <i/>
        <sz val="8.5"/>
        <rFont val="Arial"/>
        <family val="2"/>
      </rPr>
      <t xml:space="preserve">Nicht deutsche Familiensprache: </t>
    </r>
    <r>
      <rPr>
        <sz val="8.5"/>
        <rFont val="Arial"/>
        <family val="2"/>
      </rPr>
      <t>Neben der nicht deutschen Herkunft der Eltern erfasst die Kinder- und Jugendhilfestatistik seit 2006 den Migrationshintergrund der Kinder in der Kindertagesbetreuung auch danach, ob zu Hause überwiegend Deutsch gesprochen wird.</t>
    </r>
  </si>
  <si>
    <r>
      <t xml:space="preserve">* </t>
    </r>
    <r>
      <rPr>
        <i/>
        <sz val="8.5"/>
        <color indexed="8"/>
        <rFont val="Arial"/>
        <family val="2"/>
      </rPr>
      <t>Nicht deutsche Herkunft:</t>
    </r>
    <r>
      <rPr>
        <sz val="8.5"/>
        <color indexed="8"/>
        <rFont val="Arial"/>
        <family val="2"/>
      </rPr>
      <t xml:space="preserve"> Seit 2006 erfasst die Kinder- und Jugendhilfestatistik auf Basis von Angaben der Kita-Leitungen den Migrationshintergrund der Kinder in der Kindertagesbetreuung danach, ob mindestens ein Elternteil des Kindes aus einem ausländischen Herkunftsland stammt (also zugewandert ist). Der Geburtsort bzw. die Zuwanderung des Kindes selbst oder auch die Zuwanderung der Großeltern werden nicht erhoben. So werden in dieser Kategorie nicht nur Kinder mit eigener Migrationserfahrung erfasst, sondern auch jene mit einem Migrationshintergrund, die in Deutschland als Kind zugewanderter Eltern geboren wurden. 
</t>
    </r>
    <r>
      <rPr>
        <i/>
        <sz val="8.5"/>
        <color indexed="8"/>
        <rFont val="Arial"/>
        <family val="2"/>
      </rPr>
      <t xml:space="preserve">Nicht deutsche Familiensprache: </t>
    </r>
    <r>
      <rPr>
        <sz val="8.5"/>
        <color indexed="8"/>
        <rFont val="Arial"/>
        <family val="2"/>
      </rPr>
      <t>Neben der nicht deutschen Herkunft der Eltern erfasst die Kinder- und Jugendhilfestatistik seit 2006 den Migrationshintergrund der Kinder in der Kindertagesbetreuung auch danach, ob zu Hause überwiegend Deutsch gesprochen wird.</t>
    </r>
  </si>
  <si>
    <t>in % aller Schulen</t>
  </si>
  <si>
    <t>Tab. H2-8A: Junge Erwachsene (30- bis unter 35-Jährige) nach höchstem beruflichen Bildungsabschluss, Erwerbsstatus, Migrationshintergrund und Geschlecht 2013 (in %)</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</si>
  <si>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</si>
  <si>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
</t>
  </si>
  <si>
    <t>Anteil der Schulen mit ... Schülerinnen und Schülern mit nicht deutscher Familiensprache</t>
  </si>
  <si>
    <t>Anteil der Schulen mit ... Schülerinnen und Schülern mit nicht deutscher Staatsangehörigkeit</t>
  </si>
  <si>
    <t>Ohne Angabe/Staatenlos</t>
  </si>
  <si>
    <t>1) Ohne 2- bis 3-jährige Schulen des Gesundheitswesens.</t>
  </si>
  <si>
    <t>Nicht-EU-28-Staaten</t>
  </si>
  <si>
    <r>
      <t>* Die Daten in der Tabelle basieren auf der umfangreichen Tabelle</t>
    </r>
    <r>
      <rPr>
        <b/>
        <sz val="8.5"/>
        <color indexed="8"/>
        <rFont val="Arial"/>
        <family val="2"/>
      </rPr>
      <t xml:space="preserve"> H2-29web</t>
    </r>
    <r>
      <rPr>
        <sz val="8.5"/>
        <color indexed="8"/>
        <rFont val="Arial"/>
        <family val="2"/>
      </rPr>
      <t>.
Quelle: Statistische Ämter des Bundes und der Länder, Mikrozensus, Hochschulstatistik, eigene Berechnungen</t>
    </r>
  </si>
  <si>
    <r>
      <t>Schulische Ausbildung</t>
    </r>
    <r>
      <rPr>
        <vertAlign val="superscript"/>
        <sz val="9"/>
        <color indexed="8"/>
        <rFont val="Arial"/>
        <family val="2"/>
      </rPr>
      <t>1)</t>
    </r>
  </si>
  <si>
    <r>
      <t>Übrige europäische Staaten</t>
    </r>
    <r>
      <rPr>
        <vertAlign val="superscript"/>
        <sz val="9"/>
        <color indexed="8"/>
        <rFont val="Arial"/>
        <family val="2"/>
      </rPr>
      <t>2)</t>
    </r>
  </si>
  <si>
    <r>
      <t>Hochschulabschluss</t>
    </r>
    <r>
      <rPr>
        <vertAlign val="superscript"/>
        <sz val="9"/>
        <color indexed="8"/>
        <rFont val="Arial"/>
        <family val="2"/>
      </rPr>
      <t>1)</t>
    </r>
  </si>
  <si>
    <t>Ohne Angabe zur Art des Abschlusses/Ohne Angabe zum beruflichen Bildungsabschluss</t>
  </si>
  <si>
    <t>Abb. H2-15web: Kinder mit nicht deutscher Familiensprache und Migrationshintergrund in Kindertageseinrichtungen und Tagespflege 2015 nach Altersjahren (in %)</t>
  </si>
  <si>
    <t>Tab. H2-11web: Multivariates Modell zur Bildungsbeteiligung von Kindern im Alter von unter 3 Jahren in Tageseinrichtungen und Tagespflege 2009 und 2013/14 (logistische Regression, dargestellt sind average marginal effects)</t>
  </si>
  <si>
    <t xml:space="preserve">Abb. H2-16web: Bandbreite der Studierquoten der Studienberechtigten 2008 im Vergleich von zweiter (halbes Jahr nach Schulabschluss) und dritter (viereinhalb Jahre danach) </t>
  </si>
  <si>
    <t>Abb. H2-16web: Bandbreite der Studierquoten der Studienberechtigten 2008 im Vergleich von zweiter (halbes Jahr nach Schulabschluss) und dritter (viereinhalb Jahre danach) Befragungswelle (in %)</t>
  </si>
  <si>
    <t xml:space="preserve">Anzahl </t>
  </si>
  <si>
    <t>Quelle: Statistische Ämter des Bundes und der Länder, Sonderauswertung der Schulstatistik aus 11 Bundesländern, eigene Berechnungen</t>
  </si>
  <si>
    <t>Bundesland/Ausbildungs-
teilsystem</t>
  </si>
  <si>
    <r>
      <t>Übergangssystem</t>
    </r>
    <r>
      <rPr>
        <vertAlign val="superscript"/>
        <sz val="9"/>
        <color indexed="8"/>
        <rFont val="Arial"/>
        <family val="2"/>
      </rPr>
      <t>1)</t>
    </r>
  </si>
  <si>
    <r>
      <t>Übrige europä-ische Staaten</t>
    </r>
    <r>
      <rPr>
        <vertAlign val="superscript"/>
        <sz val="9"/>
        <color indexed="8"/>
        <rFont val="Arial"/>
        <family val="2"/>
      </rPr>
      <t>2)</t>
    </r>
  </si>
  <si>
    <t>Anfängerinnen und Anfänger insgesamt</t>
  </si>
  <si>
    <t>Quelle: Statistische Ämter des Bundes und der Länder, Integrierte Ausbildungsberichterstattung (Schulstatistik, Hochschulstatistik, Personalstandstatistik - für Beamtenausbildung im mittleren Dienst),  Bundesagentur für Arbeit, Bestand von Teilnehmern in ausgewählten Maßnahmen der Arbeitsmarktpolitik mit SGB -Trägerschaft des Teilnehmers</t>
  </si>
  <si>
    <t>Auslände-rinnen und Ausländer</t>
  </si>
  <si>
    <r>
      <t>Ausbildungsberuf</t>
    </r>
    <r>
      <rPr>
        <vertAlign val="superscript"/>
        <sz val="9"/>
        <rFont val="Arial"/>
        <family val="2"/>
      </rPr>
      <t>1)</t>
    </r>
  </si>
  <si>
    <r>
      <t>Anzahl</t>
    </r>
    <r>
      <rPr>
        <vertAlign val="superscript"/>
        <sz val="9"/>
        <rFont val="Arial"/>
        <family val="2"/>
      </rPr>
      <t>2)</t>
    </r>
  </si>
  <si>
    <t>2) Werte sind auf ein Vielfaches von 3 gerundet.</t>
  </si>
  <si>
    <t xml:space="preserve">1) Gegebenenfalls mit Vorgängerberufen. </t>
  </si>
  <si>
    <t>Bundesland/
Ausbildungs-
teilsystem</t>
  </si>
  <si>
    <t>Unbe-kannt/
keine Angabe</t>
  </si>
  <si>
    <r>
      <rPr>
        <sz val="8.5"/>
        <rFont val="Arial"/>
        <family val="2"/>
      </rPr>
      <t>*) Ergebnis des Mikrozensus.
1) Die Berechnung ohne internationale Studierende (Bildungsausländerinnen und -ausländer) erfolgt auf Basis der Hochschulstatistik für das WS 2013/2014.
Quelle: Statistische Ämter des Bundes und der Länder, Sonderauswertung des Mikrozensus</t>
    </r>
    <r>
      <rPr>
        <sz val="10"/>
        <rFont val="Arial"/>
        <family val="2"/>
      </rPr>
      <t xml:space="preserve">
</t>
    </r>
  </si>
  <si>
    <t xml:space="preserve">* Bestimmt auf Basis der Merkmale Staatsangehörigkeit sowie Geburtsland der Zielperson und ihrer Eltern. Verwendet wird die mit dem NEPS ausgelieferte Variable zum Migrationshintergrund, vgl. dazu Olczyk, M., Will, G. &amp; Kristen, C. (2014). Personen mit Zuwanderungshintergrund im NEPS: Zur Bestimmung von Generationenstatus und Herkunftsgruppe. NEPS Working Paper No. 41b. Bamberg. 
1) Einschl. Türkei, Russland und Nachfolgestaaten der UdSSR.
Quelle: NEPS Startkohorte 5, gewichtete Auswertung, Wellen 1-6, dx.doi.org/10.5157/NEPS:SC5:6.0.0
</t>
  </si>
  <si>
    <t xml:space="preserve">* Bestimmt auf Basis der Merkmale Staatsangehörigkeit sowie Geburtsland der Zielperson und ihrer Eltern. Verwendet wird die mit dem NEPS ausgelieferte Variable zum Migrationshintergrund, vgl. dazu Olczyk, M., Will, G. &amp; Kristen, C. (2014). Personen mit Zuwanderungshintergrund im NEPS: Zur Bestimmung von Generationenstatus und Herkunftsgruppe. NEPS Working Paper No. 41b. Bamberg. 
1) Studierende mit Migrationshintergrund wurden nach ihren selbst eingeschätzten Fähigkeiten gefragt, Deutsch zu verstehen, zu sprechen, zu lesen und zu schreiben. Eingesetzt wurde eine vierstufige Skala von „sehr gut“ bis „sehr schlecht“. Hier ist der Anteil angegeben, der auf „sehr gut“ entfällt.
Quelle: NEPS Startkohorte 5, Wellen 1-6, gewichtete Auswertung, dx.doi.org/10.5157/NEPS:SC5:6.0.0
</t>
  </si>
  <si>
    <t>Tab. H2-31web: Studienanfängerinnen und -anfänger mit Migrationshintergrund* nach Interaktionssprache, Muttersprache und selbst eingeschätzten Deutschkenntnissen im Wintersemester 2010/11</t>
  </si>
  <si>
    <t>Tab. H2-31web: Studienanfängerinnen und -anfänger mit Migrationshintergrund nach Interaktionssprache, Muttersprache und selbst eingeschätzten Deutschkenntnissen im Wintersemester 2010/11</t>
  </si>
  <si>
    <t>* Bestimmt auf Basis der Merkmale Staatsangehörigkeit sowie Geburtsland der Zielperson und ihrer Eltern. Verwendet wird die mit dem NEPS ausgelieferte Variable zum Migrationshintergrund, vgl. dazu Olczyk, M., Will, G. &amp; Kristen, C. (2014). Personen mit Zuwanderungshintergrund im NEPS: Zur Bestimmung von Generationenstatus und Herkunftsgruppe. NEPS Working Paper No. 41b. Bamberg.
Quelle: NEPS Startkohorte 5, gewichtete Auswertung, Wellen 1-6, dx.doi.org/10.5157/NEPS:SC5:6.0.0</t>
  </si>
  <si>
    <t>1) Bestimmt auf Basis der Merkmale Staatsangehörigkeit sowie Geburtsland der Zielperson und ihrer Eltern. Verwendet wird die mit dem NEPS ausgelieferte Variable zum Migrationshintergrund, vgl. dazu Olczyk, M., Will, G. &amp; Kristen, C. (2014). Personen mit Zuwanderungshintergrund im NEPS: Zur Bestimmung von Generationenstatus und Herkunftsgruppe. NEPS Working Paper No. 41b. Bamberg.
Quelle: NEPS Startkohorte 5, gewichtete Auswertung, Wellen 1-6, dx.doi.org/10.5157/NEPS:SC5:6.0.0</t>
  </si>
  <si>
    <t>* Im Jahr 2005 haben 47.000 Personen keine Angabe zur Art der besuchten Hochschule gemacht. Diese Personen wurden den Universitäten zugeordnet.
Quelle: Statistische Ämter des Bundes und der Länder, Sonderauswertung des Mikrozensus</t>
  </si>
  <si>
    <t>Tab. H2-34web: Studierende mit Migrationshintergrund nach Herkunftsländern, Geschlecht, Hochschulart und Region 2005*, 2009 und 2013 (in Tsd.)</t>
  </si>
  <si>
    <t>Tab. H2-34web: Studierende mit Migrationshintergrund nach Herkunftsländern, Geschlecht, Hochschulart und Region 2005, 2009 und 2013 (in Tsd.)</t>
  </si>
  <si>
    <t>Studierwahrscheinlichkeit</t>
  </si>
  <si>
    <t>Tab. H2-35web: Studierwahrscheinlichkeit* der Studienberechtigtenjahrgänge 2004 bis 2012** nach Migrationshintergrund***, Geschlecht, Bildungsherkunft und Art der besuchten Schule (in %)****</t>
  </si>
  <si>
    <t>* Prognosewerte auf Grundlage eines multivariaten Modells (binäre logistische Regression). Angegeben sind vorhergesagte Übergangsquoten nach dem Migrationshintergrund, wenn die Einflüsse des Geschlechts, der Schulabschlussnote, der Bildungsherkunft, der besuchten Schulart (allgemeinbildend/berufsbildend) sowie das Land des Erwerbs der Hochschulreife konstant gesetzt werden. Ohne Studienberechtigte, die nur den schulischen Teil der Fachhochschulreife erworben haben. 
** Seit 2008 einschließlich Übergang an die Duale Hochschule Baden-Württemberg.
*** Zur Bestimmung des Migrationshintergrunds werden Informationen zum Geburtsland und zur Staatsangehörigkeit der Befragten sowie zum Geburtsland der Eltern herangezogen. 
**** Fett gedruckte Werte: Signifikanter Unterschied zwischen mit/ohne Migrationshintergrund auf dem 5-%-Niveau.
1) Ohne Saarland.
Quelle: DZHW, Studienberechtigtenpanel</t>
  </si>
  <si>
    <t xml:space="preserve">Tab. H2-35web: Studierwahrscheinlichkeit der Studienberechtigtenjahrgänge 2004 bis 2012 nach Migrationshintergrund, Geschlecht, Bildungsherkunft und Art der besuchten Schule (in %) </t>
  </si>
  <si>
    <r>
      <t>* Ohne Studienberechtigte, die nur den schulischen Teil der Fachhochschulreife erworben haben. 
1) Definiert als: (1) keine deutsche Staatsangehörigkeit oder (2) nicht in Deutschland geboren und selbst zugewandert oder (3) in Deutschland geboren, aber Vater und/oder Mutter zugewandert. 
2) Einschließlich fachgebundene Hochschulreife.
3) Zur Abgrenzung der allgemeinbildenden und beruflichen Schulen s. die Hinweise für Leserinnen und Leser im Bildungsbericht 2016, S. XI.</t>
    </r>
    <r>
      <rPr>
        <sz val="8.5"/>
        <color indexed="10"/>
        <rFont val="Arial"/>
        <family val="2"/>
      </rPr>
      <t xml:space="preserve">
</t>
    </r>
    <r>
      <rPr>
        <sz val="8.5"/>
        <color indexed="8"/>
        <rFont val="Arial"/>
        <family val="2"/>
      </rPr>
      <t xml:space="preserve">Quelle: DZHW-Studienberechtigtenpanel 2012, 2. Welle, 6 Monate nach Schulabgang
</t>
    </r>
  </si>
  <si>
    <t>Tab. H2-37web: Studienberechtigte* mit Migrationshintergrund 2012 nach Herkunftsregionen, Geschlecht, Bildungsherkunft, Art der Hochschulreife, Art der Schule</t>
  </si>
  <si>
    <t>Tab. H2-37web: Studienberechtigte mit Migrationshintergrund 2012 nach Herkunftsregionen, Geschlecht, Bildungsherkunft, Art der Hochschulreife, Art der Schule</t>
  </si>
  <si>
    <t>Tab. H2-38web: Studienerwartung der Eltern 2012 nach Migrationshintergrund, Herkunftsstaaten und Geschlecht</t>
  </si>
  <si>
    <t>* Ohne Studienberechtigte, die nur den schulischen Teil der Fachhochschulreife erworben haben.
1) Definiert als: (1) keine deutsche Staatsangehörigkeit oder (2) nicht in Deutschland geboren und selbst zugewandert oder (3) in Deutschland geboren, aber Vater und/oder Mutter zugewandert.
2) Ohne Kategorie "weiß nicht".
Quelle: DZHW-Studienberechtigtenpanel 2012, 2. Welle, 6 Monate nach Schulabgang</t>
  </si>
  <si>
    <r>
      <t>Anzahl</t>
    </r>
    <r>
      <rPr>
        <vertAlign val="superscript"/>
        <sz val="9"/>
        <rFont val="Arial"/>
        <family val="2"/>
      </rPr>
      <t>1)</t>
    </r>
  </si>
  <si>
    <t>1) Werte sind auf ein Vielfaches von 3 gerundet.</t>
  </si>
  <si>
    <t>* Die WLE-Schätzer sind Punktschätzer des individuellen Kompetenzwertes, die über alle Befragten einen Mittelwert von Null aufweisen. Positive Werte zeigen überdurchschnittliches, negative Werte unterdurchschnittliches Kompetenzniveau an (vgl. Pohl, S. &amp; Carstensen, C. (2012). NEPS Technical Report - Scaling the Data of the Competence Tests. NEPS Working Paper No. 14 (p. 16). Bamberg: NEPS). 
** (Bei Zellenbesetzungen von 50 bis unter 100 Befragten Angaben in Klammern.). 
Quelle: NEPS Startkohorte 5, Welle 2 (Test), ungewichtete Auswertung (doi:10.5157/NEPS:SC5:4.0.0)</t>
  </si>
  <si>
    <t xml:space="preserve">* Bestimmt auf Basis der Merkmale Staatsangehörigkeit sowie Geburtsland der Zielperson und ihrer Eltern. Verwendet wird die mit dem NEPS ausgelieferte Variable zum Migrationshintergrund, vgl. dazu Olczyk, M., Will, G. &amp; Kristen, C. (2014). Personen mit Zuwanderungshintergrund im NEPS: Zur Bestimmung von Generationenstatus und Herkunftsgruppe. NEPS Working Paper No. 41b. Bamberg.
1) Arithmetisches Mittel des sozioökonomischen Indexwertes des Berufs der Eltern nach dem "International Socio-Economic Index of Occupational Status" (ISEI). Zugewiesen wird jeweils der höhere Indexwert der Eltern (HISEI).
Quelle: NEPS Startkohorte 5, gewichtete Auswertung, Wellen 1-6, dx.doi.org/10.5157/NEPS:SC5:6.0.0
</t>
  </si>
  <si>
    <t>2. Generation (1 Elternteil in D geboren)</t>
  </si>
  <si>
    <t>Tab. H2-13web: Zustimmung von Eltern unter 6-jähriger Kinder in Bezug auf Kriterien bei der Wahl der aktuellen Betreuungseinrichtung nach Migrationshintergrund*</t>
  </si>
  <si>
    <t>2. Generation (Kein Elternteil in D geboren)</t>
  </si>
  <si>
    <t>Besondere pädagogische Ausrichtung (z. B. Montessori)</t>
  </si>
  <si>
    <t>Mehrsprachigkeit der Erzieherinnen und Erzieher</t>
  </si>
  <si>
    <t>Besondere Angebote, z. B. im kreativen Bereich, in den Naturwissenschaften</t>
  </si>
  <si>
    <t>Enge Zusammenarbeit zwischen Eltern und Betreuerinnen und Betreuer</t>
  </si>
  <si>
    <t>Erklärende Variablen
Merkmale des Kindes und der Familie</t>
  </si>
  <si>
    <t>Bildungsbeteiligung 
unter 3-Jähriger in Tageseinrichtungen 
oder Tagespflege</t>
  </si>
  <si>
    <t>2013/14</t>
  </si>
  <si>
    <t>average marginal effects</t>
  </si>
  <si>
    <t>Merkmale des Kindes</t>
  </si>
  <si>
    <t>Alter des Kindes (in Monaten)</t>
  </si>
  <si>
    <t>Geschlecht des Kindes (Ref.: Weiblich)</t>
  </si>
  <si>
    <t>Migrationshintergrund (Ref.: Beide Elternteile in Deutschland geboren)</t>
  </si>
  <si>
    <t>Ein Elternteil im Ausland geboren</t>
  </si>
  <si>
    <t>Beide Elternteile im Ausland geboren</t>
  </si>
  <si>
    <t>Erwerbstätigkeit der Mutter (Ref.: Mutter nicht erwerbstätig)</t>
  </si>
  <si>
    <t>Mutter erwerbstätig</t>
  </si>
  <si>
    <t>Familienform (Ref.: Nicht alleinerziehend)</t>
  </si>
  <si>
    <t>Alleinerziehend</t>
  </si>
  <si>
    <t>Geschwister (Ref.: Ein Kind im Haushalt)</t>
  </si>
  <si>
    <t>2 Kinder im Haushalt</t>
  </si>
  <si>
    <t>3 und mehr Kinder im Haushalt</t>
  </si>
  <si>
    <t>Region (Ref.: Westdeutschland)</t>
  </si>
  <si>
    <t>Betreuungswunsch (Ref.: Kein Wunsch)</t>
  </si>
  <si>
    <t>Wunsch nach einem Betreuungsplatz</t>
  </si>
  <si>
    <t>N</t>
  </si>
  <si>
    <t xml:space="preserve">1) Höchster allgemeinbildender Schulabschluss der Eltern: Niedrig = Ohne Abschluss/Hauptschulabschluss, Mittel = Mittlerer Abschluss, Hoch = (Fach-)Hochschulreife.  </t>
  </si>
  <si>
    <t>Quelle: DJI, AID:A 2009; AID:A 2013/14</t>
  </si>
  <si>
    <t>Tab. H2-12web: Einstellungen von Eltern unter 6-Jährigen zur Betreuung in Kindertageseinrichtungen* nach Migrationshintergrund</t>
  </si>
  <si>
    <t>Davon mit der Einstellung…</t>
  </si>
  <si>
    <t>Trifft (überhaupt) nicht zu</t>
  </si>
  <si>
    <t>Trifft eher nicht zu</t>
  </si>
  <si>
    <t>Trifft eher zu</t>
  </si>
  <si>
    <t>Trifft (voll und ganz) zu</t>
  </si>
  <si>
    <t>Kinder lernen in einer Kita Dinge, die sie zu Hause nicht lernen können.</t>
  </si>
  <si>
    <t xml:space="preserve">2. Generation (Kein Elternteil in D geboren) </t>
  </si>
  <si>
    <t xml:space="preserve"> Kinder, die eine Kita besuchen, werden früher selbständig.</t>
  </si>
  <si>
    <t>Eine Kita kümmert sich um vieles, wozu sich Eltern keine Zeit nehmen.</t>
  </si>
  <si>
    <t>Kinder, die in eine Kita gehen, haben es später leichter.</t>
  </si>
  <si>
    <t>Durch das Zusammentreffen von Kindern aus unterschiedlichen Kulturen lernen die Kinder voneinander.</t>
  </si>
  <si>
    <t>Der Kitabesuch im letzten Jahr vor der Einschulung sollte Pflicht werden.</t>
  </si>
  <si>
    <t>Kinder sollten möglichst früh in eine Kita gehen.</t>
  </si>
  <si>
    <t>Die Kinder werden in einer Kita zumeist überfordert.</t>
  </si>
  <si>
    <t>In einer Kita gibt es zuviel Streit unter den Kindern.</t>
  </si>
  <si>
    <t>Die Kinder werden in Kitas heute viel zu frei erzogen.</t>
  </si>
  <si>
    <t xml:space="preserve">Eigentlich ist eine Kita nur eine Notfalllösung. </t>
  </si>
  <si>
    <t>Eine Kita sollte mehr für die Bildung der Kinder tun.</t>
  </si>
  <si>
    <t>Kinder finden bei einer Tagesmutter einen geschützten Raum vor.</t>
  </si>
  <si>
    <t>Der Übergang von der Familie in eine Fremdbetreuung ist bei einer Tagesmutter sanfter als bei einer institutionellen Betreuung.</t>
  </si>
  <si>
    <t xml:space="preserve"> Die Betreuung durch eine Tagesmutter hat oft qualitätive Mängel.</t>
  </si>
  <si>
    <t>Tab. H2-12web: Einstellungen von Eltern unter 6-Jährigen zur Betreuung in Kindertageseinrichtungen nach Migrationshintergrund</t>
  </si>
  <si>
    <t>Tab. H2-13web: Zustimmung von Eltern unter 6-jähriger Kinder in Bezug auf Kriterien bei der Wahl der aktuellen Betreuungseinrichtung nach Migrationshintergrund</t>
  </si>
  <si>
    <t>Arith. Mittel</t>
  </si>
  <si>
    <r>
      <t>Höchster allgemeinbildender Schulabschluss der Eltern</t>
    </r>
    <r>
      <rPr>
        <vertAlign val="superscript"/>
        <sz val="9"/>
        <rFont val="Arial"/>
        <family val="2"/>
      </rPr>
      <t xml:space="preserve">1) </t>
    </r>
    <r>
      <rPr>
        <sz val="9"/>
        <rFont val="Arial"/>
        <family val="2"/>
      </rPr>
      <t>(Ref.: Niedrig)</t>
    </r>
  </si>
  <si>
    <t>Tab. H2-14web: xxx</t>
  </si>
  <si>
    <t>Tab. H2-39web: Multivariates Modell der Studienentscheidung für den Studienberechtigtenjahrgang 2008, viereinhalb Jahre nach dem Schulabschluss (logistische Regression auf das abhängige Merkmal Studium vs. kein Studium, ausgewiesen sind average marginal e</t>
  </si>
  <si>
    <t>Weiterbildung insgesamt</t>
  </si>
  <si>
    <t>Allgemeine Weiterbildung</t>
  </si>
  <si>
    <t>Berufliche Weiterbildung</t>
  </si>
  <si>
    <t>Sowohl berufliche als auch allg. Weiterbildung</t>
  </si>
  <si>
    <t>Davon ohne Migrationshintergrund</t>
  </si>
  <si>
    <t>15 bis unter 30 Jahre</t>
  </si>
  <si>
    <t>30 bis unter 45 Jahre</t>
  </si>
  <si>
    <t>45 bis unter 66 Jahre</t>
  </si>
  <si>
    <t>Davon mit Migrationshintergrund</t>
  </si>
  <si>
    <t>Quelle: Statistische Ämter des Bundes und der Länder, Mikrozensus 2014</t>
  </si>
  <si>
    <t>Migrationshintergrund/ Herkunftsregion</t>
  </si>
  <si>
    <t>Davon nach Weiterbildungsteilnahme</t>
  </si>
  <si>
    <r>
      <t>in Kompetenzpunkten</t>
    </r>
    <r>
      <rPr>
        <vertAlign val="superscript"/>
        <sz val="9"/>
        <rFont val="Arial"/>
        <family val="2"/>
      </rPr>
      <t>1)</t>
    </r>
  </si>
  <si>
    <t>Lesekompetenz</t>
  </si>
  <si>
    <t>Bevölkerung insgesamt</t>
  </si>
  <si>
    <t>Restliches Europa und Türkei</t>
  </si>
  <si>
    <t>Ehemalige Sowjetunion</t>
  </si>
  <si>
    <t>Sonstige Staaten</t>
  </si>
  <si>
    <t>Alltagsmathematische Kompetenz</t>
  </si>
  <si>
    <t>Problemlösekompetenz</t>
  </si>
  <si>
    <t>* Teilnahme an formaler und non-formaler Weiterbildung in den letzten 12 Monaten.</t>
  </si>
  <si>
    <t>1) Arithmetisches Mittel.</t>
  </si>
  <si>
    <t>Quelle: Rammstedt, Beatrice; Zabal, Anouk; Martin, Silke; Perry, Anja; Helmschrott, Susanne; Massing, Natascha; Ackermann, Daniela; Maehler, Débora (2015): Programme for the International Assessment of Adult Competencies (PIAAC), Germany - Reduzierte Version. GESIS Datenarchiv, Köln. ZA5845 Datenfile Version 2.0.0, doi:10.4232/1.12182, eigene Berechnungen</t>
  </si>
  <si>
    <t>Türkei</t>
  </si>
  <si>
    <t>Griechenland, Italien, Spanien, Portugal</t>
  </si>
  <si>
    <r>
      <t>Übrige EU-15-Staaten</t>
    </r>
    <r>
      <rPr>
        <vertAlign val="superscript"/>
        <sz val="9"/>
        <color indexed="8"/>
        <rFont val="Arial"/>
        <family val="2"/>
      </rPr>
      <t>2)</t>
    </r>
  </si>
  <si>
    <t>Polen</t>
  </si>
  <si>
    <t>Estland, Lettland, Litauen, Slowenien, Slowakei, Tschechische Republik, Ungarn, Malta, Zypern</t>
  </si>
  <si>
    <t>Bulgarien, Rumänien</t>
  </si>
  <si>
    <r>
      <t>Ehemaliges Jugoslawien</t>
    </r>
    <r>
      <rPr>
        <vertAlign val="superscript"/>
        <sz val="9"/>
        <color indexed="8"/>
        <rFont val="Arial"/>
        <family val="2"/>
      </rPr>
      <t>3)</t>
    </r>
  </si>
  <si>
    <r>
      <t>Ehemalige Sowjetunion</t>
    </r>
    <r>
      <rPr>
        <vertAlign val="superscript"/>
        <sz val="9"/>
        <color indexed="8"/>
        <rFont val="Arial"/>
        <family val="2"/>
      </rPr>
      <t>4)</t>
    </r>
  </si>
  <si>
    <t>Irak, Iran, Afghanistan, sonstiger Naher und Mittlerer Osten</t>
  </si>
  <si>
    <t>Ohne Angabe, Ungeklärt</t>
  </si>
  <si>
    <t>1) Gegenwärtige erste ausländische Staatsbürgerschaft oder Staatsbürgerschaft vor der Einbürgerung.
2) Belgien, Luxemburg, Dänemark, Finnland, Schweden, Frankreich, Niederlande, Österreich, Irland, Vereinigtes Königreich.
3) Bosnien und Herzegowina, Kroatien, Serbien, Montenegro, Kosovo, Mazedonien.
4) Ukraine, Belarus, Republik Moldau, Kasachstan, Georgien, Aserbaidschan, Armenien, Usbekistan, Turkmenistan, Tadschikistan, Kirgisistan, Russische Föderation.</t>
  </si>
  <si>
    <t>Kein beruflicher Abschluss</t>
  </si>
  <si>
    <t>Lehre/Berufsfachschule</t>
  </si>
  <si>
    <t>Meister-/Fachschule</t>
  </si>
  <si>
    <t>Fachhoch-/Hochschulabschluss</t>
  </si>
  <si>
    <t>Davon nach Beruflichem Bildungsabschluss und Migrationshintergrund</t>
  </si>
  <si>
    <r>
      <t>Davon mit Migrationshintergrund nach Herkunftsregionen</t>
    </r>
    <r>
      <rPr>
        <vertAlign val="superscript"/>
        <sz val="9"/>
        <color indexed="8"/>
        <rFont val="Arial"/>
        <family val="2"/>
      </rPr>
      <t>1)</t>
    </r>
  </si>
  <si>
    <t>Tab. H2-44web: Teilnahme an Weiterbildung 2014 der 15- bis unter 66-Jährigen nach Weiterbildungsform, Migrationshintergrund, Zuwanderungsgeneration, Geschlecht und Altersgruppen (in %)</t>
  </si>
  <si>
    <t>Migrationshintergrund/
Zuwanderungsgeneration/ Geschlecht/ Alter</t>
  </si>
  <si>
    <t>Davon 1. Generation</t>
  </si>
  <si>
    <t>Davon 2. Generation</t>
  </si>
  <si>
    <t>Davon nach Geschlecht</t>
  </si>
  <si>
    <t>Davon nach Altersgruppen</t>
  </si>
  <si>
    <t>Beruflicher Bildungsabschluss/ Migrationshintergrund/ Zuwanderungsgeneration</t>
  </si>
  <si>
    <t>Davon mit Migrationshintergrund nach Beruflichem Bildungsabschluss und Zuwanderungsgeneration</t>
  </si>
  <si>
    <t>Migrationshintergrund/ Zuwanderungsgeneration/
Herkunftsregion</t>
  </si>
  <si>
    <t>Davon nach Herkunftsregion</t>
  </si>
  <si>
    <t>Ohne
Weiterbildung</t>
  </si>
  <si>
    <t>Mit
Weiterbildung</t>
  </si>
  <si>
    <t>Tab. H2-25web: Große Ausbildungsberufe* mit den zehn höchsten und niedrigsten Ausländeranteilen unter den Neuverträgen 2014 nach Geschlecht</t>
  </si>
  <si>
    <t>Erwerbsstatus/ Beruflicher Bildungsabschluss</t>
  </si>
  <si>
    <t>Davon nach Zuwanderungsgeneration und Aufenthalt in Deutschland</t>
  </si>
  <si>
    <t>Davon nach Herkunftsregionen</t>
  </si>
  <si>
    <t>Tab. H2-26web: Erwerbsstatus junger Erwachsener (30- bis unter 35-Jährige) nach Erwerbsstatus, Migrationshintergrund, Herkunftsregionen, Zuwanderungsgeneration und Dauer des Aufenthalts in Deutschland 2013 (in %)</t>
  </si>
  <si>
    <t>Tab. H2-24web: Neuverträge in der dualen Berufsausbildung nach Berufssegmenten Staatsangehörigkeit und Herkunftsregionen 2008 und 2014</t>
  </si>
  <si>
    <t>Tab. H2-22web: Neuzugänge zur beruflichen Bildung 2014/15 nach Ausbildungssektoren, Ländern, Staatsangehörigkeit und Herkunftsregionen* (in %)</t>
  </si>
  <si>
    <t>Tab. H2-27web: Neuzugänge zur beruflichen Bildung 2014/15 nach Ausbildungssektoren, Ländern, Staatsangehörigkeit und Herkunftsregionen* (Anzahl)</t>
  </si>
  <si>
    <t>Tab. H2-28web: Neuzugänge zur beruflichen Bildung 2014/15 nach Ausbildungssektoren, Ländern, Staatsangehörigkeit und Herkunftsregionen (in %)</t>
  </si>
  <si>
    <t xml:space="preserve">Tab. H2-7A: Ausbildungsteilnehmerinnen und -teilnehmer 2005 und 2013 nach Ausbildungsart, Migrationshintergrund, Herkunftsländern und Zuwanderungsgeneration </t>
  </si>
  <si>
    <t>Tab. H2-22web: Neuzugänge zur beruflichen Bildung 2014/15 nach Ausbildungssektoren, Ländern, Staatsangehörigkeit und Herkunftsregionen (in %)</t>
  </si>
  <si>
    <t>Tab. H2-25web: Große Ausbildungsberufe mit den zehn höchsten und niedrigsten Ausländeranteilen unter den Neuverträgen 2014 nach Geschlecht</t>
  </si>
  <si>
    <t>Tab. H2-27web: Neuzugänge zur beruflichen Bildung 2014/15 nach Ausbildungssektoren, Ländern, Staatsangehörigkeit und Herkunftsregionen (Anzahl)</t>
  </si>
  <si>
    <t>Soziodemografische Merkmale und Region</t>
  </si>
  <si>
    <t>Bildungsbiografische Merkmale</t>
  </si>
  <si>
    <t xml:space="preserve">* Als Studium zählt ein bereits begonnenes oder sicher geplantes Studium (Minimalquote), die Vergleichsgruppe besteht aus denjenigen, die wahrscheinlich oder eventuell später ein Studium planen oder explizit kein Studium aufnehmen wollen. Die Modelle sind für Länder geclustert. 
** Koeffizienten sind als "average marginal effects" ausgewiesen. Durchschnittliche marginale Effekte geben an, wie stark sich die Studierwahrscheinlichkeit erhöht, wenn die unabhängige Variable sich um eine Einheit verändert. Ein Lesebeispiel: Im Modell 4 sinkt die Studierwahrscheinlichkeit um 10 Prozentpunkte, wenn die Schulabschlussnote um eine ganze Note schlechter ausfällt (z. B. 3,0 statt 2,0 beträgt). 
Signifikanzniveau: *** auf 0,1 %-Niveau signifikant; **auf 1 %-Niveau signifikant; *auf 5 %-Niveau signifikant </t>
  </si>
  <si>
    <r>
      <t>3) Zur Abgrenzung der allgemeinbildenden und beruflichen Schulen siehe Bildungsbericht 20</t>
    </r>
    <r>
      <rPr>
        <sz val="8.5"/>
        <rFont val="Arial"/>
        <family val="2"/>
      </rPr>
      <t>16, S. XI.</t>
    </r>
  </si>
  <si>
    <t>Tab. H2-14web: Determinanten* des rezeptiven Wortschatzes und der Grammatikkompetenzen von 5-Jährigen 2011</t>
  </si>
  <si>
    <t>Merkmale des Kindes und der Familie,
Merkmale der Kindertageseinrichtung</t>
  </si>
  <si>
    <t>Rezeptiver 
Wortschatz</t>
  </si>
  <si>
    <t>Rezeptive 
grammatische Kompetenzen</t>
  </si>
  <si>
    <t>Koeffizienten (Standardfehler)</t>
  </si>
  <si>
    <t>Hintergrundmerkmale Kind</t>
  </si>
  <si>
    <t>Alter (in Monaten)</t>
  </si>
  <si>
    <t xml:space="preserve"> 0.10</t>
  </si>
  <si>
    <t>0.44</t>
  </si>
  <si>
    <t xml:space="preserve"> 4.75***</t>
  </si>
  <si>
    <t>0.77</t>
  </si>
  <si>
    <t>Geschlecht (Ref.: Weiblich)</t>
  </si>
  <si>
    <t xml:space="preserve"> 4.47</t>
  </si>
  <si>
    <t>0.76</t>
  </si>
  <si>
    <t xml:space="preserve"> 0.62</t>
  </si>
  <si>
    <t>Merkmale der familialen Lernumwelt</t>
  </si>
  <si>
    <t xml:space="preserve"> 2.22**</t>
  </si>
  <si>
    <t>0.84</t>
  </si>
  <si>
    <t xml:space="preserve"> 2.11*</t>
  </si>
  <si>
    <t>0.85</t>
  </si>
  <si>
    <t xml:space="preserve"> 5.03***</t>
  </si>
  <si>
    <t>0.79</t>
  </si>
  <si>
    <t xml:space="preserve"> 5.80***</t>
  </si>
  <si>
    <t>0.86</t>
  </si>
  <si>
    <t>Elterliche Erwerbstätigkeit (Ref.: Einer oder keiner erwerbstätig)</t>
  </si>
  <si>
    <t>Beide erwerbstätig</t>
  </si>
  <si>
    <t xml:space="preserve"> 1.63**</t>
  </si>
  <si>
    <t>0.49</t>
  </si>
  <si>
    <t xml:space="preserve"> 1.62*</t>
  </si>
  <si>
    <t>0.57</t>
  </si>
  <si>
    <t>Tägliches Vorlesen (Ref.: Mehrmals in der Woche oder seltener)</t>
  </si>
  <si>
    <t xml:space="preserve"> 0.91</t>
  </si>
  <si>
    <t>0.54</t>
  </si>
  <si>
    <t xml:space="preserve"> 1.37*</t>
  </si>
  <si>
    <t>0.59</t>
  </si>
  <si>
    <t>Familiensprache (Ref.: Deutsch)</t>
  </si>
  <si>
    <t>Nicht-deutsch</t>
  </si>
  <si>
    <t>-6.59***</t>
  </si>
  <si>
    <t>1.31</t>
  </si>
  <si>
    <t>-4.30**</t>
  </si>
  <si>
    <t>1.35</t>
  </si>
  <si>
    <r>
      <t>Migrationsgeneration (Ref.: Kein Migrationshintergrund)</t>
    </r>
    <r>
      <rPr>
        <vertAlign val="superscript"/>
        <sz val="9"/>
        <rFont val="Arial"/>
        <family val="2"/>
      </rPr>
      <t>2)</t>
    </r>
  </si>
  <si>
    <t>-2.04</t>
  </si>
  <si>
    <t>1.39</t>
  </si>
  <si>
    <t xml:space="preserve"> 0.28</t>
  </si>
  <si>
    <t>1.29</t>
  </si>
  <si>
    <t>2. Generation mit einseitigem Migrationshintergrund</t>
  </si>
  <si>
    <t>-2.63*</t>
  </si>
  <si>
    <t>1.08</t>
  </si>
  <si>
    <t>-1.77</t>
  </si>
  <si>
    <t>0.99</t>
  </si>
  <si>
    <t>1. und 2. Generation mit beidseitigem Migrationshintergrund</t>
  </si>
  <si>
    <t>-2.53*</t>
  </si>
  <si>
    <t>1.27</t>
  </si>
  <si>
    <t>-1.04</t>
  </si>
  <si>
    <t>1.15</t>
  </si>
  <si>
    <t>Herkunft (Ref.: Deutsch)</t>
  </si>
  <si>
    <t>Türkisch</t>
  </si>
  <si>
    <t>-5.04**</t>
  </si>
  <si>
    <t>1.53</t>
  </si>
  <si>
    <t>-3.80*</t>
  </si>
  <si>
    <t>1.37</t>
  </si>
  <si>
    <t>Russisch</t>
  </si>
  <si>
    <t xml:space="preserve"> 2.41</t>
  </si>
  <si>
    <t>1.48</t>
  </si>
  <si>
    <t xml:space="preserve"> 3.39*</t>
  </si>
  <si>
    <t>Polnisch</t>
  </si>
  <si>
    <t>-1.36</t>
  </si>
  <si>
    <t>3.93</t>
  </si>
  <si>
    <t>-0.84</t>
  </si>
  <si>
    <t>3.17</t>
  </si>
  <si>
    <t>Englisch</t>
  </si>
  <si>
    <t xml:space="preserve"> 2.43*</t>
  </si>
  <si>
    <t>1.16</t>
  </si>
  <si>
    <t xml:space="preserve"> 2.45</t>
  </si>
  <si>
    <t>1.32</t>
  </si>
  <si>
    <t>Arabisch</t>
  </si>
  <si>
    <t>-4.05</t>
  </si>
  <si>
    <t>2.23</t>
  </si>
  <si>
    <t>-1.10</t>
  </si>
  <si>
    <t>1.84</t>
  </si>
  <si>
    <t>Sonstige europäische Länder</t>
  </si>
  <si>
    <t>-2.38</t>
  </si>
  <si>
    <t>1.97</t>
  </si>
  <si>
    <t>1.51</t>
  </si>
  <si>
    <t>Asiatisch</t>
  </si>
  <si>
    <t>-4.28</t>
  </si>
  <si>
    <t>2.66</t>
  </si>
  <si>
    <t>-1.16</t>
  </si>
  <si>
    <t>2.52</t>
  </si>
  <si>
    <t>Sonstige nicht europäische Länder</t>
  </si>
  <si>
    <t>-1.07</t>
  </si>
  <si>
    <t>1.59</t>
  </si>
  <si>
    <t>-0.11</t>
  </si>
  <si>
    <t>1.47</t>
  </si>
  <si>
    <t>Betreuungsgeschichte des Kindes</t>
  </si>
  <si>
    <t>Dauer des Kita-Besuchs (Ref.: Weniger als 1 Jahr)</t>
  </si>
  <si>
    <t>1 bis unter 2 Jahre</t>
  </si>
  <si>
    <t>2 bis unter 3 Jahre</t>
  </si>
  <si>
    <t>-0.00</t>
  </si>
  <si>
    <t>0.52</t>
  </si>
  <si>
    <t xml:space="preserve"> 0.23</t>
  </si>
  <si>
    <t>0.58</t>
  </si>
  <si>
    <t>3 Jahre und mehr</t>
  </si>
  <si>
    <t xml:space="preserve"> 0.50</t>
  </si>
  <si>
    <t>0.62</t>
  </si>
  <si>
    <t xml:space="preserve"> 1.15</t>
  </si>
  <si>
    <t>0.70</t>
  </si>
  <si>
    <t>Merkmale der Kindertageseinrichtung und der Gruppe des Kindes</t>
  </si>
  <si>
    <t>Strukturelle Merkmale</t>
  </si>
  <si>
    <t>Anteil der Kinder mit nichtdeutscher Familiensprache in der Einrichtung (Ref.: Unter 50 Prozent)</t>
  </si>
  <si>
    <t>50 bis 100 Prozent</t>
  </si>
  <si>
    <t>-3.39***</t>
  </si>
  <si>
    <t>0.81</t>
  </si>
  <si>
    <t>-3.87***</t>
  </si>
  <si>
    <t>Vorhandensein von Material in der Gruppe des Kindes</t>
  </si>
  <si>
    <t xml:space="preserve"> 1.26*</t>
  </si>
  <si>
    <t>0.50</t>
  </si>
  <si>
    <t xml:space="preserve"> 1.12</t>
  </si>
  <si>
    <t>0.66</t>
  </si>
  <si>
    <r>
      <t>Häufigkeit entwicklungsförderlicher Aktivitäten des Kindes in der Kita (Index)</t>
    </r>
    <r>
      <rPr>
        <vertAlign val="superscript"/>
        <sz val="9"/>
        <rFont val="Arial"/>
        <family val="2"/>
      </rPr>
      <t>3)</t>
    </r>
  </si>
  <si>
    <t xml:space="preserve"> 0.73*</t>
  </si>
  <si>
    <t>0.29</t>
  </si>
  <si>
    <t xml:space="preserve"> 0.85*</t>
  </si>
  <si>
    <t>0.27</t>
  </si>
  <si>
    <t>* Dargestellt sind die Ergebnisse linearer Regressionen; Signifikanzen: ***p&lt;0.001, **p&lt;0.01, *p&lt;0.05; Modell 1: R2=0.32, Modell 2: R2=0.25</t>
  </si>
  <si>
    <t xml:space="preserve">1) Höchster allgemeinbildender Schulabschluss der Eltern: Niedrig = Ohne Abschluss/Hauptschulabschluss, Mittel = Mittlerer Abschluss, 
Hoch = (Fach-)Hochschulreife.  </t>
  </si>
  <si>
    <t>2) Zu den Kindern der 3. Generation zählen Kinder mit mindestens zwei im Ausland geborenen Großelternteilen. Kinder der 2. Generation sind Kinder mit mindestens einem im Ausland geborenen Elternteil (ein- und beidseitiger Migrationshintergrund).</t>
  </si>
  <si>
    <t>3) Folgende Einzelaktivitäten wurden zu einem Index entwicklungsförderlicher Tätigkeiten zusammengefasst: (1) Nutzung von Bilderbüchern, Buchstabenspielen und Ähnlichem, (2) Dinge vergleichen, sortieren, sammeln und Ähnliches, (3) Nutzung von Zahlenspielen, Würfeln und Ähnlichem, (4) Puzzeln und Ähnliches, (5) Bau- und Konstruktionsspiele, Lego und Ähnliches, (6) Basteln, Malen, Töpfern und Ähnliches, (7) Rollenspiele, Puppenspiele, Playmobil und Ähnliches, (8) Sportliche Aktivitäten, motorische Spiele und Ähnliches, (9) Musizieren, Singen, Tanzen und Ähnliches, (10) Naturerleben, Gärtnern und Ähnliches; Selten = Werte zwischen 1 und 5,4 (im Durchschnitt höchstens ein Mal pro Woche); Mittel = Werte zwischen 5,5 und 6,4 (im Durchschnitt mehrmals pro Woche); Häufig = Werte zwischen 6,5 und 8 (im Durchschnitt täglich).</t>
  </si>
  <si>
    <t>Quelle: NEPS, Startkohorte 2, 2011, Welle 1, doi:10.5157/NEPS:SC2:2.0.0, eigene Berechnungen</t>
  </si>
  <si>
    <t>Ausländerinnen und Ausländer, deren Eltern in Deutschland geboren sind</t>
  </si>
  <si>
    <t>Ausländerinnen und Ausländer, die selbst zugewandert sind</t>
  </si>
  <si>
    <t>Ausländerinnen und Ausländer, deren Eltern zugewandert sind</t>
  </si>
  <si>
    <t>2000–2012</t>
  </si>
  <si>
    <t>Tab. H2-3A: Kinder in Tageseinrichtungen 2015 nach Migrationshintergrund*, Familiensprache,  Altersgruppen und Ländern</t>
  </si>
  <si>
    <t>Davon Kinder mit …</t>
  </si>
  <si>
    <t>Davon nach Herkunftsstaaten</t>
  </si>
  <si>
    <t xml:space="preserve">Tab. H2-7A: Ausbildungsteilnehmerinnen und -teilnehmer 2005 und 2013 nach Ausbildungsart, Migrationshintergrund, Herkunftsstaaten und Zuwanderungsgeneration </t>
  </si>
  <si>
    <t>Mind. 5 Jahre in Deutschland</t>
  </si>
  <si>
    <r>
      <rPr>
        <sz val="8.5"/>
        <color indexed="8"/>
        <rFont val="Calibri"/>
        <family val="2"/>
      </rPr>
      <t>→</t>
    </r>
    <r>
      <rPr>
        <sz val="8.5"/>
        <color indexed="8"/>
        <rFont val="Arial"/>
        <family val="2"/>
      </rPr>
      <t xml:space="preserve"> </t>
    </r>
    <r>
      <rPr>
        <b/>
        <sz val="8.5"/>
        <color indexed="8"/>
        <rFont val="Arial"/>
        <family val="2"/>
      </rPr>
      <t>Tab. H2-2A, Tab. H2-3A</t>
    </r>
  </si>
  <si>
    <t>Quelle: Statistische Ämter des Bundes und der Länder, Kinder- und Jugendhilfe-statistik 2015, Forschungsdatenzentrum der Statistischen Landesämter, eigene Berechnungen</t>
  </si>
  <si>
    <r>
      <t>Höchster allgemeinbildender Schulabschluss der Eltern</t>
    </r>
    <r>
      <rPr>
        <vertAlign val="superscript"/>
        <sz val="9"/>
        <rFont val="Arial"/>
        <family val="2"/>
      </rPr>
      <t>1)</t>
    </r>
    <r>
      <rPr>
        <sz val="9"/>
        <rFont val="Arial"/>
        <family val="2"/>
      </rPr>
      <t xml:space="preserve"> (Ref.: Niedrig)</t>
    </r>
  </si>
  <si>
    <t>Merkmale der Eltern</t>
  </si>
  <si>
    <t>* Frage: Wenn Sie mal ganz allgemein über die Betreuung in öffentlichen Betreuungseinrichtungen und bei der Tagespflege nachdenken, inwieweit trifft die jeweilige Aussage Ihrer Meinung nach zu?</t>
  </si>
  <si>
    <t>Anteil der Schulen mit …</t>
  </si>
  <si>
    <t>0 bis unter 10 % Kinder mit nicht deutscher Familiensprache</t>
  </si>
  <si>
    <t>50 % und mehr Kindern mit nicht deutscher Familiensprache</t>
  </si>
  <si>
    <r>
      <t>Allg.   Hoch-schul-reife</t>
    </r>
    <r>
      <rPr>
        <vertAlign val="superscript"/>
        <sz val="9"/>
        <color indexed="8"/>
        <rFont val="Arial"/>
        <family val="2"/>
      </rPr>
      <t>2)</t>
    </r>
  </si>
  <si>
    <t>Fachhoch-schulreife</t>
  </si>
  <si>
    <r>
      <t>Allgemeine Hochschulreife</t>
    </r>
    <r>
      <rPr>
        <vertAlign val="superscript"/>
        <sz val="9"/>
        <color indexed="8"/>
        <rFont val="Arial"/>
        <family val="2"/>
      </rPr>
      <t>2)</t>
    </r>
  </si>
  <si>
    <t>* Ausbildungsberufe mit mindestens 500 Neuverträgen von Frauen oder Männern.</t>
  </si>
  <si>
    <t>Anzahl in Tsd.</t>
  </si>
  <si>
    <t>Staats-examen</t>
  </si>
  <si>
    <r>
      <t>Allg. Hoch-schulreife</t>
    </r>
    <r>
      <rPr>
        <vertAlign val="superscript"/>
        <sz val="9"/>
        <color indexed="8"/>
        <rFont val="Arial"/>
        <family val="2"/>
      </rPr>
      <t>2)</t>
    </r>
  </si>
  <si>
    <t>Mittelwerte der WLE-Schätzer [Standardfehler]</t>
  </si>
  <si>
    <t>Tab. H2-40web: Kompetenzwerte* für Mathematik und Lesefähigkeiten der Studienanfängerkohorte 2010/11 des NEPS (Mittelwerte der WLE-Schätzer)**</t>
  </si>
  <si>
    <t>Tab. H2-47web: Kompetenzmittelwerte der deutschen Bevölkerung im erwerbsfähigen Alter (16 bis 65 Jahre, ohne Personen in Erstausbildung) nach Migrationshintergrund, Herkunftsregion und Weiterbildungsbeteiligung* (in Kompetenzpunkten)</t>
  </si>
  <si>
    <t>Tab. H2-46web: Teilnahme an Weiterbildung 2014 der 15- bis 65-Jährigen nach Weiterbildungsform, Migrationshintergrund, Zuwanderungsgeneration und Herkunftsregionen (in %)</t>
  </si>
  <si>
    <t>Tab. H2-47web: Kompetenzmittelwerte der deutschen Bevölkerung im erwerbsfähigen Alter (16-65 Jahre, ohne Personen in Erstausbildung) nach Migrationshintergrund, Herkunftsregion und Weiterbildungsbeteiligung (in Kompetenzpunkten)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</si>
</sst>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 ##\ ##\ ###"/>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00\ [$€-1]_-;\-* #,##0.00\ [$€-1]_-;_-* &quot;-&quot;??\ [$€-1]_-"/>
    <numFmt numFmtId="174" formatCode="#\ ###\ ##0;\-#\ ###\ ##0;\-;@"/>
    <numFmt numFmtId="175" formatCode="0.0"/>
    <numFmt numFmtId="176" formatCode="#,##0.0"/>
    <numFmt numFmtId="177" formatCode="\(0.0\)"/>
    <numFmt numFmtId="178" formatCode="0_ ;\-0\ "/>
    <numFmt numFmtId="179" formatCode="#,##0_);\(#,##0\)"/>
    <numFmt numFmtId="180" formatCode="#,##0.0_);\(#,##0.0\)"/>
    <numFmt numFmtId="181" formatCode="@\ *."/>
    <numFmt numFmtId="182" formatCode="0.0_)"/>
    <numFmt numFmtId="183" formatCode="\ @\ *."/>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 numFmtId="191" formatCode="\ #\ ###\ ###\ ##0\ \ ;\ \–###\ ###\ ##0\ \ ;\ * \–\ \ ;\ * @\ \ "/>
    <numFmt numFmtId="192" formatCode="_(&quot;€&quot;* #,##0.00_);_(&quot;€&quot;* \(#,##0.00\);_(&quot;€&quot;* &quot;-&quot;??_);_(@_)"/>
    <numFmt numFmtId="193" formatCode="_([$€]* #,##0.00_);_([$€]* \(#,##0.00\);_([$€]* &quot;-&quot;??_);_(@_)"/>
    <numFmt numFmtId="194" formatCode="_-* #,##0.00\ _D_M_-;\-* #,##0.00\ _D_M_-;_-* &quot;-&quot;??\ _D_M_-;_-@_-"/>
    <numFmt numFmtId="195" formatCode="###\ ###\ ###\ \ ;\-###\ ###\ ###\ \ ;\-\ \ ;@\ *."/>
    <numFmt numFmtId="196" formatCode="###\ ###\ ###__"/>
    <numFmt numFmtId="197" formatCode="###\ ###\ \ \ ;\-###\ ###\ \ \ ;\-\ \ \ ;@\ *."/>
    <numFmt numFmtId="198" formatCode="_-* #,##0.00\ &quot;DM&quot;_-;\-* #,##0.00\ &quot;DM&quot;_-;_-* &quot;-&quot;??\ &quot;DM&quot;_-;_-@_-"/>
    <numFmt numFmtId="199" formatCode="\(0\)"/>
    <numFmt numFmtId="200" formatCode="\+0;\ \-0"/>
    <numFmt numFmtId="201" formatCode="#,##0.0\ _€"/>
    <numFmt numFmtId="202" formatCode="#\ ###\ ##0.0\ ;\-#\ ###\ ##0.0\ ;&quot; – &quot;"/>
    <numFmt numFmtId="203" formatCode="_-* #,##0\ _€_-;\-* #,##0\ _€_-;_-* &quot;-&quot;??\ _€_-;_-@_-"/>
    <numFmt numFmtId="205" formatCode="\+#\ ###\ ##0;\-\ #\ ###\ ##0;\-"/>
    <numFmt numFmtId="206" formatCode="#,##0\ _€"/>
  </numFmts>
  <fonts count="242">
    <font>
      <sz val="11"/>
      <color theme="1"/>
      <name val="Calibri"/>
      <family val="2"/>
      <scheme val="minor"/>
    </font>
    <font>
      <sz val="10"/>
      <color indexed="8"/>
      <name val="Arial"/>
      <family val="2"/>
    </font>
    <font>
      <sz val="10"/>
      <color indexed="8"/>
      <name val="Arial"/>
      <family val="2"/>
    </font>
    <font>
      <sz val="9"/>
      <color indexed="8"/>
      <name val="Arial"/>
      <family val="2"/>
    </font>
    <font>
      <b/>
      <sz val="10"/>
      <color indexed="8"/>
      <name val="Arial"/>
      <family val="2"/>
    </font>
    <font>
      <sz val="8.5"/>
      <color indexed="8"/>
      <name val="Arial"/>
      <family val="2"/>
    </font>
    <font>
      <sz val="9"/>
      <color indexed="8"/>
      <name val="Arial"/>
      <family val="2"/>
    </font>
    <font>
      <sz val="8.5"/>
      <color indexed="8"/>
      <name val="Arial"/>
      <family val="2"/>
    </font>
    <font>
      <b/>
      <sz val="10"/>
      <color indexed="8"/>
      <name val="Arial"/>
      <family val="2"/>
    </font>
    <font>
      <sz val="11"/>
      <color indexed="8"/>
      <name val="Calibri"/>
      <family val="2"/>
    </font>
    <font>
      <u/>
      <sz val="10"/>
      <color indexed="12"/>
      <name val="Arial"/>
      <family val="2"/>
    </font>
    <font>
      <sz val="10"/>
      <name val="Arial"/>
      <family val="2"/>
    </font>
    <font>
      <b/>
      <sz val="10"/>
      <name val="Arial"/>
      <family val="2"/>
    </font>
    <font>
      <sz val="9"/>
      <name val="Arial"/>
      <family val="2"/>
    </font>
    <font>
      <sz val="8.5"/>
      <name val="Arial"/>
      <family val="2"/>
    </font>
    <font>
      <sz val="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b/>
      <sz val="8.5"/>
      <color indexed="12"/>
      <name val="MS Sans Serif"/>
      <family val="2"/>
    </font>
    <font>
      <sz val="10"/>
      <name val="Arial"/>
      <family val="2"/>
    </font>
    <font>
      <b/>
      <sz val="8"/>
      <color indexed="12"/>
      <name val="Arial"/>
      <family val="2"/>
    </font>
    <font>
      <sz val="10"/>
      <name val="Times New Roman"/>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1"/>
      <color indexed="60"/>
      <name val="Calibri"/>
      <family val="2"/>
    </font>
    <font>
      <b/>
      <u/>
      <sz val="10"/>
      <color indexed="8"/>
      <name val="MS Sans Serif"/>
      <family val="2"/>
    </font>
    <font>
      <b/>
      <sz val="8.5"/>
      <color indexed="8"/>
      <name val="MS Sans Serif"/>
      <family val="2"/>
    </font>
    <font>
      <sz val="8"/>
      <color indexed="8"/>
      <name val="MS Sans Serif"/>
      <family val="2"/>
    </font>
    <font>
      <sz val="11"/>
      <color indexed="20"/>
      <name val="Calibri"/>
      <family val="2"/>
    </font>
    <font>
      <sz val="10"/>
      <name val="NewCenturySchlbk"/>
    </font>
    <font>
      <sz val="12"/>
      <name val="MetaNormalLF-Roman"/>
    </font>
    <font>
      <b/>
      <u/>
      <sz val="8.5"/>
      <color indexed="8"/>
      <name val="MS Sans Serif"/>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b/>
      <sz val="11"/>
      <color indexed="8"/>
      <name val="Calibri"/>
      <family val="2"/>
    </font>
    <font>
      <vertAlign val="superscript"/>
      <sz val="9"/>
      <color indexed="8"/>
      <name val="Arial"/>
      <family val="2"/>
    </font>
    <font>
      <sz val="9"/>
      <color indexed="10"/>
      <name val="Arial"/>
      <family val="2"/>
    </font>
    <font>
      <b/>
      <sz val="11"/>
      <color indexed="9"/>
      <name val="Calibri"/>
      <family val="2"/>
    </font>
    <font>
      <sz val="11"/>
      <color indexed="10"/>
      <name val="Calibri"/>
      <family val="2"/>
    </font>
    <font>
      <b/>
      <sz val="10"/>
      <color indexed="8"/>
      <name val="Arial "/>
    </font>
    <font>
      <sz val="9"/>
      <color indexed="8"/>
      <name val="Arial "/>
    </font>
    <font>
      <sz val="9"/>
      <color indexed="8"/>
      <name val="Arial "/>
    </font>
    <font>
      <sz val="8"/>
      <color indexed="8"/>
      <name val="Arial "/>
    </font>
    <font>
      <sz val="11"/>
      <name val="Calibri"/>
      <family val="2"/>
    </font>
    <font>
      <sz val="11"/>
      <color indexed="8"/>
      <name val="Arial"/>
      <family val="2"/>
    </font>
    <font>
      <sz val="9"/>
      <color indexed="8"/>
      <name val="Arial"/>
      <family val="2"/>
    </font>
    <font>
      <vertAlign val="superscript"/>
      <sz val="9"/>
      <color indexed="8"/>
      <name val="Arial"/>
      <family val="2"/>
    </font>
    <font>
      <sz val="8"/>
      <color indexed="8"/>
      <name val="Arial"/>
      <family val="2"/>
    </font>
    <font>
      <sz val="8.5"/>
      <color indexed="8"/>
      <name val="Arial"/>
      <family val="2"/>
    </font>
    <font>
      <sz val="10"/>
      <name val="Courier"/>
      <family val="3"/>
    </font>
    <font>
      <b/>
      <sz val="10"/>
      <color indexed="10"/>
      <name val="Arial"/>
      <family val="2"/>
    </font>
    <font>
      <b/>
      <sz val="10"/>
      <color indexed="8"/>
      <name val="Arial"/>
      <family val="2"/>
    </font>
    <font>
      <sz val="10"/>
      <color indexed="9"/>
      <name val="Arial"/>
      <family val="2"/>
    </font>
    <font>
      <sz val="10"/>
      <color indexed="20"/>
      <name val="Arial"/>
      <family val="2"/>
    </font>
    <font>
      <sz val="7"/>
      <name val="Arial"/>
      <family val="2"/>
    </font>
    <font>
      <b/>
      <sz val="10"/>
      <color indexed="9"/>
      <name val="Arial"/>
      <family val="2"/>
    </font>
    <font>
      <sz val="10"/>
      <color indexed="8"/>
      <name val="Arial"/>
      <family val="2"/>
    </font>
    <font>
      <sz val="9"/>
      <name val="Times"/>
      <family val="1"/>
    </font>
    <font>
      <sz val="8.5"/>
      <color indexed="8"/>
      <name val="MS Sans Serif"/>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8"/>
      <color indexed="12"/>
      <name val="Tahoma"/>
      <family val="2"/>
    </font>
    <font>
      <sz val="10"/>
      <color indexed="62"/>
      <name val="Arial"/>
      <family val="2"/>
    </font>
    <font>
      <sz val="12"/>
      <name val="Arial"/>
      <family val="2"/>
    </font>
    <font>
      <sz val="8"/>
      <name val="Arial"/>
      <family val="2"/>
      <charset val="238"/>
    </font>
    <font>
      <sz val="10"/>
      <color indexed="10"/>
      <name val="Arial"/>
      <family val="2"/>
    </font>
    <font>
      <sz val="6"/>
      <name val="Arial"/>
      <family val="2"/>
    </font>
    <font>
      <sz val="10"/>
      <name val="MS Sans Serif"/>
      <family val="2"/>
    </font>
    <font>
      <sz val="8"/>
      <name val="Courier"/>
      <family val="3"/>
    </font>
    <font>
      <b/>
      <sz val="10"/>
      <color indexed="63"/>
      <name val="Arial"/>
      <family val="2"/>
    </font>
    <font>
      <sz val="7.5"/>
      <color indexed="8"/>
      <name val="MS Sans Serif"/>
      <family val="2"/>
    </font>
    <font>
      <sz val="10"/>
      <name val="Helvetica-Narrow"/>
      <family val="2"/>
    </font>
    <font>
      <sz val="10"/>
      <name val="MetaNormalLF-Roman"/>
    </font>
    <font>
      <sz val="9"/>
      <name val="MetaNormalLF-Roman"/>
    </font>
    <font>
      <b/>
      <sz val="14"/>
      <name val="Helv"/>
    </font>
    <font>
      <b/>
      <sz val="12"/>
      <name val="Helv"/>
    </font>
    <font>
      <b/>
      <sz val="18"/>
      <color indexed="62"/>
      <name val="Cambria"/>
      <family val="2"/>
    </font>
    <font>
      <sz val="7.5"/>
      <name val="Arial"/>
      <family val="2"/>
    </font>
    <font>
      <sz val="11"/>
      <color indexed="19"/>
      <name val="Calibri"/>
      <family val="2"/>
    </font>
    <font>
      <sz val="8"/>
      <name val="Bliss 2 Regular"/>
      <family val="3"/>
    </font>
    <font>
      <b/>
      <sz val="15"/>
      <color indexed="60"/>
      <name val="Calibri"/>
      <family val="2"/>
    </font>
    <font>
      <b/>
      <sz val="13"/>
      <color indexed="60"/>
      <name val="Calibri"/>
      <family val="2"/>
    </font>
    <font>
      <b/>
      <sz val="11"/>
      <color indexed="60"/>
      <name val="Calibri"/>
      <family val="2"/>
    </font>
    <font>
      <sz val="8"/>
      <color indexed="8"/>
      <name val="Bliss 2 Regular"/>
      <family val="3"/>
    </font>
    <font>
      <sz val="10"/>
      <name val="Arial"/>
      <family val="2"/>
    </font>
    <font>
      <sz val="10"/>
      <color indexed="8"/>
      <name val="MetaNormalLF-Roman"/>
      <family val="2"/>
    </font>
    <font>
      <sz val="9"/>
      <color indexed="12"/>
      <name val="Arial"/>
      <family val="2"/>
    </font>
    <font>
      <u/>
      <sz val="10"/>
      <color indexed="12"/>
      <name val="MS Sans Serif"/>
      <family val="2"/>
    </font>
    <font>
      <u/>
      <sz val="12"/>
      <color indexed="12"/>
      <name val="MetaNormalLF-Roman"/>
      <family val="2"/>
    </font>
    <font>
      <u/>
      <sz val="10"/>
      <color indexed="12"/>
      <name val="MetaNormalLF-Roman"/>
    </font>
    <font>
      <sz val="12"/>
      <name val="MetaNormalLF-Roman"/>
      <family val="2"/>
    </font>
    <font>
      <sz val="12"/>
      <name val="Arial MT"/>
    </font>
    <font>
      <sz val="10"/>
      <name val="MetaNormalLF-Roman"/>
      <family val="2"/>
    </font>
    <font>
      <sz val="11"/>
      <name val="Arial"/>
      <family val="2"/>
    </font>
    <font>
      <b/>
      <sz val="15"/>
      <color indexed="56"/>
      <name val="Arial"/>
      <family val="2"/>
    </font>
    <font>
      <b/>
      <sz val="13"/>
      <color indexed="56"/>
      <name val="Arial"/>
      <family val="2"/>
    </font>
    <font>
      <b/>
      <sz val="11"/>
      <color indexed="56"/>
      <name val="Arial"/>
      <family val="2"/>
    </font>
    <font>
      <sz val="9"/>
      <color indexed="8"/>
      <name val="Calibri"/>
      <family val="2"/>
    </font>
    <font>
      <b/>
      <sz val="10"/>
      <name val="Arial "/>
    </font>
    <font>
      <vertAlign val="superscript"/>
      <sz val="9"/>
      <color indexed="8"/>
      <name val="Arial"/>
      <family val="2"/>
    </font>
    <font>
      <sz val="8.5"/>
      <color indexed="10"/>
      <name val="Arial"/>
      <family val="2"/>
    </font>
    <font>
      <b/>
      <sz val="11"/>
      <name val="Arial"/>
      <family val="2"/>
    </font>
    <font>
      <b/>
      <sz val="9"/>
      <name val="Arial"/>
      <family val="2"/>
    </font>
    <font>
      <b/>
      <sz val="9"/>
      <name val="Symbol"/>
      <family val="1"/>
      <charset val="2"/>
    </font>
    <font>
      <i/>
      <sz val="8.5"/>
      <color indexed="8"/>
      <name val="Arial"/>
      <family val="2"/>
    </font>
    <font>
      <i/>
      <sz val="8.5"/>
      <name val="Arial"/>
      <family val="2"/>
    </font>
    <font>
      <vertAlign val="superscript"/>
      <sz val="9"/>
      <name val="Arial"/>
      <family val="2"/>
    </font>
    <font>
      <i/>
      <sz val="9"/>
      <name val="Arial"/>
      <family val="2"/>
    </font>
    <font>
      <sz val="10"/>
      <color indexed="8"/>
      <name val="Calibri"/>
      <family val="2"/>
    </font>
    <font>
      <i/>
      <sz val="9"/>
      <color indexed="8"/>
      <name val="Arial"/>
      <family val="2"/>
    </font>
    <font>
      <sz val="9"/>
      <color indexed="9"/>
      <name val="Calibri"/>
      <family val="2"/>
    </font>
    <font>
      <b/>
      <sz val="9"/>
      <color indexed="63"/>
      <name val="Calibri"/>
      <family val="2"/>
    </font>
    <font>
      <b/>
      <sz val="9"/>
      <color indexed="10"/>
      <name val="Calibri"/>
      <family val="2"/>
    </font>
    <font>
      <sz val="9"/>
      <color indexed="62"/>
      <name val="Calibri"/>
      <family val="2"/>
    </font>
    <font>
      <b/>
      <sz val="9"/>
      <color indexed="8"/>
      <name val="Calibri"/>
      <family val="2"/>
    </font>
    <font>
      <i/>
      <sz val="9"/>
      <color indexed="23"/>
      <name val="Calibri"/>
      <family val="2"/>
    </font>
    <font>
      <sz val="9"/>
      <color indexed="17"/>
      <name val="Calibri"/>
      <family val="2"/>
    </font>
    <font>
      <sz val="9"/>
      <color indexed="19"/>
      <name val="Calibri"/>
      <family val="2"/>
    </font>
    <font>
      <sz val="9"/>
      <color indexed="20"/>
      <name val="Calibri"/>
      <family val="2"/>
    </font>
    <font>
      <sz val="9"/>
      <color indexed="10"/>
      <name val="Calibri"/>
      <family val="2"/>
    </font>
    <font>
      <b/>
      <sz val="9"/>
      <color indexed="9"/>
      <name val="Calibri"/>
      <family val="2"/>
    </font>
    <font>
      <sz val="9.5"/>
      <color indexed="8"/>
      <name val="Arial"/>
      <family val="2"/>
    </font>
    <font>
      <sz val="8.5"/>
      <color indexed="8"/>
      <name val="Calibri"/>
      <family val="2"/>
    </font>
    <font>
      <vertAlign val="superscript"/>
      <sz val="9"/>
      <color indexed="8"/>
      <name val="Calibri"/>
      <family val="2"/>
    </font>
    <font>
      <sz val="9"/>
      <name val="Symbol"/>
      <family val="1"/>
    </font>
    <font>
      <sz val="8.5"/>
      <color indexed="10"/>
      <name val="Arial"/>
      <family val="2"/>
    </font>
    <font>
      <vertAlign val="superscript"/>
      <sz val="10"/>
      <color indexed="8"/>
      <name val="Arial"/>
      <family val="2"/>
    </font>
    <font>
      <i/>
      <sz val="9"/>
      <color indexed="8"/>
      <name val="Arial"/>
      <family val="2"/>
    </font>
    <font>
      <sz val="7"/>
      <color indexed="8"/>
      <name val="Arial"/>
      <family val="2"/>
    </font>
    <font>
      <sz val="11"/>
      <color indexed="8"/>
      <name val="Calibri"/>
      <family val="2"/>
    </font>
    <font>
      <vertAlign val="superscript"/>
      <sz val="11"/>
      <color indexed="8"/>
      <name val="Calibri"/>
      <family val="2"/>
    </font>
    <font>
      <i/>
      <sz val="11"/>
      <color indexed="8"/>
      <name val="Calibri"/>
      <family val="2"/>
    </font>
    <font>
      <sz val="8"/>
      <color indexed="8"/>
      <name val="Arial"/>
      <family val="2"/>
    </font>
    <font>
      <sz val="9"/>
      <name val="Helv"/>
    </font>
    <font>
      <b/>
      <sz val="8.5"/>
      <color indexed="8"/>
      <name val="Arial"/>
      <family val="2"/>
    </font>
    <font>
      <sz val="11"/>
      <color indexed="8"/>
      <name val="Calibri"/>
      <family val="2"/>
    </font>
    <font>
      <sz val="10"/>
      <color indexed="8"/>
      <name val="Arial"/>
      <family val="2"/>
    </font>
    <font>
      <sz val="10"/>
      <color indexed="8"/>
      <name val="MetaNormalLF-Roman"/>
      <family val="2"/>
    </font>
    <font>
      <sz val="11"/>
      <name val="Calibri"/>
      <family val="2"/>
    </font>
    <font>
      <sz val="9"/>
      <color indexed="8"/>
      <name val="Arial"/>
      <family val="2"/>
    </font>
    <font>
      <sz val="10"/>
      <name val="Arial"/>
      <family val="2"/>
    </font>
    <font>
      <b/>
      <sz val="18"/>
      <color indexed="60"/>
      <name val="Cambria"/>
      <family val="2"/>
    </font>
    <font>
      <b/>
      <sz val="11"/>
      <color indexed="10"/>
      <name val="Calibri"/>
      <family val="2"/>
    </font>
    <font>
      <sz val="12"/>
      <color indexed="8"/>
      <name val="Arial"/>
      <family val="2"/>
    </font>
    <font>
      <sz val="11"/>
      <color indexed="9"/>
      <name val="Arial"/>
      <family val="2"/>
    </font>
    <font>
      <sz val="12"/>
      <color indexed="9"/>
      <name val="Arial"/>
      <family val="2"/>
    </font>
    <font>
      <b/>
      <sz val="12"/>
      <color indexed="63"/>
      <name val="Arial"/>
      <family val="2"/>
    </font>
    <font>
      <b/>
      <sz val="11"/>
      <color indexed="63"/>
      <name val="Arial"/>
      <family val="2"/>
    </font>
    <font>
      <b/>
      <sz val="12"/>
      <color indexed="52"/>
      <name val="Arial"/>
      <family val="2"/>
    </font>
    <font>
      <b/>
      <sz val="11"/>
      <color indexed="52"/>
      <name val="Arial"/>
      <family val="2"/>
    </font>
    <font>
      <sz val="12"/>
      <color indexed="62"/>
      <name val="Arial"/>
      <family val="2"/>
    </font>
    <font>
      <sz val="11"/>
      <color indexed="62"/>
      <name val="Arial"/>
      <family val="2"/>
    </font>
    <font>
      <b/>
      <sz val="11"/>
      <color indexed="8"/>
      <name val="Arial"/>
      <family val="2"/>
    </font>
    <font>
      <i/>
      <sz val="12"/>
      <color indexed="23"/>
      <name val="Arial"/>
      <family val="2"/>
    </font>
    <font>
      <i/>
      <sz val="11"/>
      <color indexed="23"/>
      <name val="Arial"/>
      <family val="2"/>
    </font>
    <font>
      <sz val="12"/>
      <color indexed="17"/>
      <name val="Arial"/>
      <family val="2"/>
    </font>
    <font>
      <sz val="11"/>
      <color indexed="17"/>
      <name val="Arial"/>
      <family val="2"/>
    </font>
    <font>
      <sz val="12"/>
      <color indexed="60"/>
      <name val="Arial"/>
      <family val="2"/>
    </font>
    <font>
      <sz val="11"/>
      <color indexed="60"/>
      <name val="Arial"/>
      <family val="2"/>
    </font>
    <font>
      <sz val="12"/>
      <color indexed="20"/>
      <name val="Arial"/>
      <family val="2"/>
    </font>
    <font>
      <sz val="11"/>
      <color indexed="20"/>
      <name val="Arial"/>
      <family val="2"/>
    </font>
    <font>
      <sz val="11"/>
      <color indexed="8"/>
      <name val="Calibri"/>
      <family val="2"/>
    </font>
    <font>
      <sz val="12"/>
      <color indexed="52"/>
      <name val="Arial"/>
      <family val="2"/>
    </font>
    <font>
      <sz val="11"/>
      <color indexed="52"/>
      <name val="Arial"/>
      <family val="2"/>
    </font>
    <font>
      <sz val="12"/>
      <color indexed="10"/>
      <name val="Arial"/>
      <family val="2"/>
    </font>
    <font>
      <sz val="11"/>
      <color indexed="10"/>
      <name val="Arial"/>
      <family val="2"/>
    </font>
    <font>
      <b/>
      <sz val="12"/>
      <color indexed="9"/>
      <name val="Arial"/>
      <family val="2"/>
    </font>
    <font>
      <b/>
      <sz val="11"/>
      <color indexed="9"/>
      <name val="Arial"/>
      <family val="2"/>
    </font>
    <font>
      <sz val="10"/>
      <color indexed="8"/>
      <name val="Arial"/>
      <family val="2"/>
    </font>
    <font>
      <sz val="11"/>
      <color indexed="8"/>
      <name val="Calibri"/>
      <family val="2"/>
    </font>
    <font>
      <sz val="10"/>
      <color indexed="8"/>
      <name val="MetaNormalLF-Roman"/>
      <family val="2"/>
    </font>
    <font>
      <b/>
      <sz val="10"/>
      <color indexed="10"/>
      <name val="MetaNormalLF-Roman"/>
      <family val="2"/>
    </font>
    <font>
      <sz val="10"/>
      <color indexed="19"/>
      <name val="Arial"/>
      <family val="2"/>
    </font>
    <font>
      <sz val="10"/>
      <color indexed="19"/>
      <name val="MetaNormalLF-Roman"/>
      <family val="2"/>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10"/>
      <color indexed="10"/>
      <name val="MetaNormalLF-Roman"/>
      <family val="2"/>
    </font>
    <font>
      <sz val="11"/>
      <color indexed="8"/>
      <name val="Calibri"/>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8"/>
      <color indexed="60"/>
      <name val="Cambria"/>
      <family val="2"/>
    </font>
    <font>
      <u/>
      <sz val="10"/>
      <color indexed="39"/>
      <name val="Arial"/>
      <family val="2"/>
    </font>
    <font>
      <sz val="11"/>
      <color theme="1"/>
      <name val="Calibri"/>
      <family val="2"/>
      <scheme val="minor"/>
    </font>
    <font>
      <sz val="10"/>
      <color theme="1"/>
      <name val="Arial"/>
      <family val="2"/>
    </font>
    <font>
      <sz val="10"/>
      <color theme="1"/>
      <name val="MetaNormalLF-Roman"/>
      <family val="2"/>
    </font>
    <font>
      <sz val="10"/>
      <color theme="0"/>
      <name val="Arial"/>
      <family val="2"/>
    </font>
    <font>
      <sz val="10"/>
      <color theme="0"/>
      <name val="MetaNormalLF-Roman"/>
      <family val="2"/>
    </font>
    <font>
      <sz val="11"/>
      <color theme="0"/>
      <name val="Calibri"/>
      <family val="2"/>
      <scheme val="minor"/>
    </font>
    <font>
      <b/>
      <sz val="10"/>
      <color rgb="FF3F3F3F"/>
      <name val="Arial"/>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indexed="10"/>
      <name val="Calibri"/>
      <family val="2"/>
      <scheme val="minor"/>
    </font>
    <font>
      <b/>
      <sz val="11"/>
      <color theme="0"/>
      <name val="Calibri"/>
      <family val="2"/>
      <scheme val="minor"/>
    </font>
    <font>
      <sz val="10"/>
      <color rgb="FF3F3F76"/>
      <name val="Arial"/>
      <family val="2"/>
    </font>
    <font>
      <sz val="11"/>
      <color rgb="FF3F3F76"/>
      <name val="Calibri"/>
      <family val="2"/>
      <scheme val="minor"/>
    </font>
    <font>
      <sz val="10"/>
      <color rgb="FF3F3F76"/>
      <name val="MetaNormalLF-Roman"/>
      <family val="2"/>
    </font>
    <font>
      <b/>
      <sz val="10"/>
      <color theme="1"/>
      <name val="Arial"/>
      <family val="2"/>
    </font>
    <font>
      <b/>
      <sz val="11"/>
      <color theme="1"/>
      <name val="Calibri"/>
      <family val="2"/>
      <scheme val="minor"/>
    </font>
    <font>
      <b/>
      <sz val="10"/>
      <color theme="1"/>
      <name val="MetaNormalLF-Roman"/>
      <family val="2"/>
    </font>
    <font>
      <i/>
      <sz val="10"/>
      <color rgb="FF7F7F7F"/>
      <name val="Arial"/>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Arial"/>
      <family val="2"/>
    </font>
    <font>
      <sz val="10"/>
      <color rgb="FF006100"/>
      <name val="MetaNormalLF-Roman"/>
      <family val="2"/>
    </font>
    <font>
      <u/>
      <sz val="11"/>
      <color theme="10"/>
      <name val="Calibri"/>
      <family val="2"/>
      <scheme val="minor"/>
    </font>
    <font>
      <u/>
      <sz val="10"/>
      <color theme="10"/>
      <name val="Arial"/>
      <family val="2"/>
    </font>
    <font>
      <u/>
      <sz val="10"/>
      <color theme="10"/>
      <name val="Courier"/>
      <family val="3"/>
    </font>
    <font>
      <sz val="11"/>
      <color indexed="19"/>
      <name val="Calibri"/>
      <family val="2"/>
      <scheme val="minor"/>
    </font>
    <font>
      <sz val="10"/>
      <color rgb="FF9C0006"/>
      <name val="Arial"/>
      <family val="2"/>
    </font>
    <font>
      <sz val="10"/>
      <color rgb="FF9C0006"/>
      <name val="MetaNormalLF-Roman"/>
      <family val="2"/>
    </font>
    <font>
      <sz val="11"/>
      <color theme="1"/>
      <name val="Arial"/>
      <family val="2"/>
    </font>
    <font>
      <sz val="10"/>
      <color rgb="FFFF0000"/>
      <name val="Arial"/>
      <family val="2"/>
    </font>
    <font>
      <sz val="11"/>
      <color rgb="FFFF0000"/>
      <name val="Calibri"/>
      <family val="2"/>
      <scheme val="minor"/>
    </font>
    <font>
      <sz val="10"/>
      <color rgb="FFFF0000"/>
      <name val="MetaNormalLF-Roman"/>
      <family val="2"/>
    </font>
    <font>
      <b/>
      <sz val="10"/>
      <color theme="0"/>
      <name val="Arial"/>
      <family val="2"/>
    </font>
    <font>
      <b/>
      <sz val="10"/>
      <color theme="0"/>
      <name val="MetaNormalLF-Roman"/>
      <family val="2"/>
    </font>
  </fonts>
  <fills count="60">
    <fill>
      <patternFill patternType="none"/>
    </fill>
    <fill>
      <patternFill patternType="gray125"/>
    </fill>
    <fill>
      <patternFill patternType="solid">
        <fgColor indexed="47"/>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53"/>
      </patternFill>
    </fill>
    <fill>
      <patternFill patternType="solid">
        <fgColor indexed="56"/>
      </patternFill>
    </fill>
    <fill>
      <patternFill patternType="solid">
        <fgColor indexed="10"/>
      </patternFill>
    </fill>
    <fill>
      <patternFill patternType="solid">
        <fgColor indexed="54"/>
      </patternFill>
    </fill>
    <fill>
      <patternFill patternType="solid">
        <fgColor indexed="62"/>
      </patternFill>
    </fill>
    <fill>
      <patternFill patternType="solid">
        <fgColor indexed="57"/>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D9F1"/>
        <bgColor indexed="64"/>
      </patternFill>
    </fill>
    <fill>
      <patternFill patternType="solid">
        <fgColor rgb="FFD9D9D9"/>
        <bgColor indexed="64"/>
      </patternFill>
    </fill>
    <fill>
      <patternFill patternType="solid">
        <fgColor rgb="FFBFBFBF"/>
        <bgColor indexed="64"/>
      </patternFill>
    </fill>
    <fill>
      <patternFill patternType="solid">
        <fgColor rgb="FFC6D9F1"/>
        <bgColor indexed="8"/>
      </patternFill>
    </fill>
    <fill>
      <patternFill patternType="solid">
        <fgColor rgb="FFC6D9F1"/>
        <bgColor indexed="31"/>
      </patternFill>
    </fill>
    <fill>
      <patternFill patternType="solid">
        <fgColor rgb="FFBFBFBF"/>
        <bgColor indexed="31"/>
      </patternFill>
    </fill>
    <fill>
      <patternFill patternType="solid">
        <fgColor rgb="FFC6D9F1"/>
        <bgColor indexed="62"/>
      </patternFill>
    </fill>
    <fill>
      <patternFill patternType="solid">
        <fgColor rgb="FFBFBFBF"/>
        <bgColor indexed="62"/>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249977111117893"/>
        <bgColor indexed="6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47"/>
      </bottom>
      <diagonal/>
    </border>
    <border>
      <left/>
      <right/>
      <top/>
      <bottom style="medium">
        <color indexed="27"/>
      </bottom>
      <diagonal/>
    </border>
    <border>
      <left/>
      <right/>
      <top/>
      <bottom style="medium">
        <color indexed="47"/>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49"/>
      </left>
      <right style="thin">
        <color indexed="49"/>
      </right>
      <top style="thin">
        <color indexed="49"/>
      </top>
      <bottom style="thin">
        <color indexed="49"/>
      </bottom>
      <diagonal/>
    </border>
    <border>
      <left/>
      <right/>
      <top/>
      <bottom style="double">
        <color indexed="52"/>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2441">
    <xf numFmtId="0" fontId="0" fillId="0" borderId="0"/>
    <xf numFmtId="181" fontId="15" fillId="0" borderId="0"/>
    <xf numFmtId="49" fontId="15" fillId="0" borderId="0"/>
    <xf numFmtId="182" fontId="11" fillId="0" borderId="0">
      <alignment horizontal="center"/>
    </xf>
    <xf numFmtId="183" fontId="15" fillId="0" borderId="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30" fillId="3" borderId="0" applyNumberFormat="0" applyBorder="0" applyAlignment="0" applyProtection="0"/>
    <xf numFmtId="0" fontId="1" fillId="3" borderId="0" applyNumberFormat="0" applyBorder="0" applyAlignment="0" applyProtection="0"/>
    <xf numFmtId="0" fontId="16" fillId="4" borderId="0" applyNumberFormat="0" applyBorder="0" applyAlignment="0" applyProtection="0"/>
    <xf numFmtId="0" fontId="208" fillId="2" borderId="0" applyNumberFormat="0" applyBorder="0" applyAlignment="0" applyProtection="0"/>
    <xf numFmtId="0" fontId="207"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115" fillId="2" borderId="0" applyNumberFormat="0" applyBorder="0" applyAlignment="0" applyProtection="0"/>
    <xf numFmtId="0" fontId="206" fillId="2" borderId="0" applyNumberFormat="0" applyBorder="0" applyAlignment="0" applyProtection="0"/>
    <xf numFmtId="0" fontId="59" fillId="3" borderId="0" applyNumberFormat="0" applyBorder="0" applyAlignment="0" applyProtection="0"/>
    <xf numFmtId="0" fontId="206" fillId="2" borderId="0" applyNumberFormat="0" applyBorder="0" applyAlignment="0" applyProtection="0"/>
    <xf numFmtId="0" fontId="161" fillId="3"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7" fillId="2" borderId="0" applyNumberFormat="0" applyBorder="0" applyAlignment="0" applyProtection="0"/>
    <xf numFmtId="0" fontId="206" fillId="2" borderId="0" applyNumberFormat="0" applyBorder="0" applyAlignment="0" applyProtection="0"/>
    <xf numFmtId="0" fontId="30" fillId="3"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206" fillId="5" borderId="0" applyNumberFormat="0" applyBorder="0" applyAlignment="0" applyProtection="0"/>
    <xf numFmtId="0" fontId="206" fillId="5" borderId="0" applyNumberFormat="0" applyBorder="0" applyAlignment="0" applyProtection="0"/>
    <xf numFmtId="0" fontId="206" fillId="5" borderId="0" applyNumberFormat="0" applyBorder="0" applyAlignment="0" applyProtection="0"/>
    <xf numFmtId="0" fontId="206" fillId="5" borderId="0" applyNumberFormat="0" applyBorder="0" applyAlignment="0" applyProtection="0"/>
    <xf numFmtId="0" fontId="206" fillId="5" borderId="0" applyNumberFormat="0" applyBorder="0" applyAlignment="0" applyProtection="0"/>
    <xf numFmtId="0" fontId="30" fillId="6" borderId="0" applyNumberFormat="0" applyBorder="0" applyAlignment="0" applyProtection="0"/>
    <xf numFmtId="0" fontId="1" fillId="6" borderId="0" applyNumberFormat="0" applyBorder="0" applyAlignment="0" applyProtection="0"/>
    <xf numFmtId="0" fontId="16" fillId="2" borderId="0" applyNumberFormat="0" applyBorder="0" applyAlignment="0" applyProtection="0"/>
    <xf numFmtId="0" fontId="208" fillId="5" borderId="0" applyNumberFormat="0" applyBorder="0" applyAlignment="0" applyProtection="0"/>
    <xf numFmtId="0" fontId="207" fillId="5" borderId="0" applyNumberFormat="0" applyBorder="0" applyAlignment="0" applyProtection="0"/>
    <xf numFmtId="0" fontId="208" fillId="5" borderId="0" applyNumberFormat="0" applyBorder="0" applyAlignment="0" applyProtection="0"/>
    <xf numFmtId="0" fontId="206" fillId="5" borderId="0" applyNumberFormat="0" applyBorder="0" applyAlignment="0" applyProtection="0"/>
    <xf numFmtId="0" fontId="115" fillId="5" borderId="0" applyNumberFormat="0" applyBorder="0" applyAlignment="0" applyProtection="0"/>
    <xf numFmtId="0" fontId="206" fillId="5" borderId="0" applyNumberFormat="0" applyBorder="0" applyAlignment="0" applyProtection="0"/>
    <xf numFmtId="0" fontId="59" fillId="6" borderId="0" applyNumberFormat="0" applyBorder="0" applyAlignment="0" applyProtection="0"/>
    <xf numFmtId="0" fontId="206" fillId="5" borderId="0" applyNumberFormat="0" applyBorder="0" applyAlignment="0" applyProtection="0"/>
    <xf numFmtId="0" fontId="161" fillId="6" borderId="0" applyNumberFormat="0" applyBorder="0" applyAlignment="0" applyProtection="0"/>
    <xf numFmtId="0" fontId="206" fillId="5" borderId="0" applyNumberFormat="0" applyBorder="0" applyAlignment="0" applyProtection="0"/>
    <xf numFmtId="0" fontId="206" fillId="5" borderId="0" applyNumberFormat="0" applyBorder="0" applyAlignment="0" applyProtection="0"/>
    <xf numFmtId="0" fontId="208" fillId="5" borderId="0" applyNumberFormat="0" applyBorder="0" applyAlignment="0" applyProtection="0"/>
    <xf numFmtId="0" fontId="206" fillId="5" borderId="0" applyNumberFormat="0" applyBorder="0" applyAlignment="0" applyProtection="0"/>
    <xf numFmtId="0" fontId="208" fillId="5" borderId="0" applyNumberFormat="0" applyBorder="0" applyAlignment="0" applyProtection="0"/>
    <xf numFmtId="0" fontId="207" fillId="5" borderId="0" applyNumberFormat="0" applyBorder="0" applyAlignment="0" applyProtection="0"/>
    <xf numFmtId="0" fontId="206" fillId="5" borderId="0" applyNumberFormat="0" applyBorder="0" applyAlignment="0" applyProtection="0"/>
    <xf numFmtId="0" fontId="30" fillId="6" borderId="0" applyNumberFormat="0" applyBorder="0" applyAlignment="0" applyProtection="0"/>
    <xf numFmtId="0" fontId="206" fillId="5" borderId="0" applyNumberFormat="0" applyBorder="0" applyAlignment="0" applyProtection="0"/>
    <xf numFmtId="0" fontId="208" fillId="5" borderId="0" applyNumberFormat="0" applyBorder="0" applyAlignment="0" applyProtection="0"/>
    <xf numFmtId="0" fontId="208" fillId="5" borderId="0" applyNumberFormat="0" applyBorder="0" applyAlignment="0" applyProtection="0"/>
    <xf numFmtId="0" fontId="206" fillId="5"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30" fillId="8" borderId="0" applyNumberFormat="0" applyBorder="0" applyAlignment="0" applyProtection="0"/>
    <xf numFmtId="0" fontId="1" fillId="8" borderId="0" applyNumberFormat="0" applyBorder="0" applyAlignment="0" applyProtection="0"/>
    <xf numFmtId="0" fontId="16" fillId="7" borderId="0" applyNumberFormat="0" applyBorder="0" applyAlignment="0" applyProtection="0"/>
    <xf numFmtId="0" fontId="208" fillId="7" borderId="0" applyNumberFormat="0" applyBorder="0" applyAlignment="0" applyProtection="0"/>
    <xf numFmtId="0" fontId="207" fillId="7" borderId="0" applyNumberFormat="0" applyBorder="0" applyAlignment="0" applyProtection="0"/>
    <xf numFmtId="0" fontId="208" fillId="7" borderId="0" applyNumberFormat="0" applyBorder="0" applyAlignment="0" applyProtection="0"/>
    <xf numFmtId="0" fontId="206" fillId="7" borderId="0" applyNumberFormat="0" applyBorder="0" applyAlignment="0" applyProtection="0"/>
    <xf numFmtId="0" fontId="115" fillId="7" borderId="0" applyNumberFormat="0" applyBorder="0" applyAlignment="0" applyProtection="0"/>
    <xf numFmtId="0" fontId="206" fillId="7" borderId="0" applyNumberFormat="0" applyBorder="0" applyAlignment="0" applyProtection="0"/>
    <xf numFmtId="0" fontId="59" fillId="8" borderId="0" applyNumberFormat="0" applyBorder="0" applyAlignment="0" applyProtection="0"/>
    <xf numFmtId="0" fontId="206" fillId="7" borderId="0" applyNumberFormat="0" applyBorder="0" applyAlignment="0" applyProtection="0"/>
    <xf numFmtId="0" fontId="161" fillId="8"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208" fillId="7" borderId="0" applyNumberFormat="0" applyBorder="0" applyAlignment="0" applyProtection="0"/>
    <xf numFmtId="0" fontId="206" fillId="7" borderId="0" applyNumberFormat="0" applyBorder="0" applyAlignment="0" applyProtection="0"/>
    <xf numFmtId="0" fontId="208" fillId="7" borderId="0" applyNumberFormat="0" applyBorder="0" applyAlignment="0" applyProtection="0"/>
    <xf numFmtId="0" fontId="207" fillId="7" borderId="0" applyNumberFormat="0" applyBorder="0" applyAlignment="0" applyProtection="0"/>
    <xf numFmtId="0" fontId="206" fillId="7" borderId="0" applyNumberFormat="0" applyBorder="0" applyAlignment="0" applyProtection="0"/>
    <xf numFmtId="0" fontId="30" fillId="8" borderId="0" applyNumberFormat="0" applyBorder="0" applyAlignment="0" applyProtection="0"/>
    <xf numFmtId="0" fontId="206" fillId="7" borderId="0" applyNumberFormat="0" applyBorder="0" applyAlignment="0" applyProtection="0"/>
    <xf numFmtId="0" fontId="208" fillId="7" borderId="0" applyNumberFormat="0" applyBorder="0" applyAlignment="0" applyProtection="0"/>
    <xf numFmtId="0" fontId="208" fillId="7" borderId="0" applyNumberFormat="0" applyBorder="0" applyAlignment="0" applyProtection="0"/>
    <xf numFmtId="0" fontId="206" fillId="7" borderId="0" applyNumberFormat="0" applyBorder="0" applyAlignment="0" applyProtection="0"/>
    <xf numFmtId="0" fontId="206" fillId="9" borderId="0" applyNumberFormat="0" applyBorder="0" applyAlignment="0" applyProtection="0"/>
    <xf numFmtId="0" fontId="206" fillId="9" borderId="0" applyNumberFormat="0" applyBorder="0" applyAlignment="0" applyProtection="0"/>
    <xf numFmtId="0" fontId="206" fillId="9" borderId="0" applyNumberFormat="0" applyBorder="0" applyAlignment="0" applyProtection="0"/>
    <xf numFmtId="0" fontId="206" fillId="9" borderId="0" applyNumberFormat="0" applyBorder="0" applyAlignment="0" applyProtection="0"/>
    <xf numFmtId="0" fontId="206" fillId="9" borderId="0" applyNumberFormat="0" applyBorder="0" applyAlignment="0" applyProtection="0"/>
    <xf numFmtId="0" fontId="30" fillId="10" borderId="0" applyNumberFormat="0" applyBorder="0" applyAlignment="0" applyProtection="0"/>
    <xf numFmtId="0" fontId="1" fillId="10" borderId="0" applyNumberFormat="0" applyBorder="0" applyAlignment="0" applyProtection="0"/>
    <xf numFmtId="0" fontId="16" fillId="4" borderId="0" applyNumberFormat="0" applyBorder="0" applyAlignment="0" applyProtection="0"/>
    <xf numFmtId="0" fontId="208" fillId="9" borderId="0" applyNumberFormat="0" applyBorder="0" applyAlignment="0" applyProtection="0"/>
    <xf numFmtId="0" fontId="207" fillId="9" borderId="0" applyNumberFormat="0" applyBorder="0" applyAlignment="0" applyProtection="0"/>
    <xf numFmtId="0" fontId="208" fillId="9" borderId="0" applyNumberFormat="0" applyBorder="0" applyAlignment="0" applyProtection="0"/>
    <xf numFmtId="0" fontId="206" fillId="9" borderId="0" applyNumberFormat="0" applyBorder="0" applyAlignment="0" applyProtection="0"/>
    <xf numFmtId="0" fontId="115" fillId="9" borderId="0" applyNumberFormat="0" applyBorder="0" applyAlignment="0" applyProtection="0"/>
    <xf numFmtId="0" fontId="206" fillId="9" borderId="0" applyNumberFormat="0" applyBorder="0" applyAlignment="0" applyProtection="0"/>
    <xf numFmtId="0" fontId="59" fillId="10" borderId="0" applyNumberFormat="0" applyBorder="0" applyAlignment="0" applyProtection="0"/>
    <xf numFmtId="0" fontId="206" fillId="9" borderId="0" applyNumberFormat="0" applyBorder="0" applyAlignment="0" applyProtection="0"/>
    <xf numFmtId="0" fontId="161" fillId="10" borderId="0" applyNumberFormat="0" applyBorder="0" applyAlignment="0" applyProtection="0"/>
    <xf numFmtId="0" fontId="206" fillId="9" borderId="0" applyNumberFormat="0" applyBorder="0" applyAlignment="0" applyProtection="0"/>
    <xf numFmtId="0" fontId="206" fillId="9" borderId="0" applyNumberFormat="0" applyBorder="0" applyAlignment="0" applyProtection="0"/>
    <xf numFmtId="0" fontId="208" fillId="9" borderId="0" applyNumberFormat="0" applyBorder="0" applyAlignment="0" applyProtection="0"/>
    <xf numFmtId="0" fontId="206" fillId="9" borderId="0" applyNumberFormat="0" applyBorder="0" applyAlignment="0" applyProtection="0"/>
    <xf numFmtId="0" fontId="208" fillId="9" borderId="0" applyNumberFormat="0" applyBorder="0" applyAlignment="0" applyProtection="0"/>
    <xf numFmtId="0" fontId="207" fillId="9" borderId="0" applyNumberFormat="0" applyBorder="0" applyAlignment="0" applyProtection="0"/>
    <xf numFmtId="0" fontId="206" fillId="9" borderId="0" applyNumberFormat="0" applyBorder="0" applyAlignment="0" applyProtection="0"/>
    <xf numFmtId="0" fontId="30" fillId="10" borderId="0" applyNumberFormat="0" applyBorder="0" applyAlignment="0" applyProtection="0"/>
    <xf numFmtId="0" fontId="206" fillId="9" borderId="0" applyNumberFormat="0" applyBorder="0" applyAlignment="0" applyProtection="0"/>
    <xf numFmtId="0" fontId="208" fillId="9" borderId="0" applyNumberFormat="0" applyBorder="0" applyAlignment="0" applyProtection="0"/>
    <xf numFmtId="0" fontId="208" fillId="9" borderId="0" applyNumberFormat="0" applyBorder="0" applyAlignment="0" applyProtection="0"/>
    <xf numFmtId="0" fontId="206" fillId="9"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30" fillId="11" borderId="0" applyNumberFormat="0" applyBorder="0" applyAlignment="0" applyProtection="0"/>
    <xf numFmtId="0" fontId="1" fillId="11" borderId="0" applyNumberFormat="0" applyBorder="0" applyAlignment="0" applyProtection="0"/>
    <xf numFmtId="0" fontId="16" fillId="11" borderId="0" applyNumberFormat="0" applyBorder="0" applyAlignment="0" applyProtection="0"/>
    <xf numFmtId="0" fontId="208" fillId="2" borderId="0" applyNumberFormat="0" applyBorder="0" applyAlignment="0" applyProtection="0"/>
    <xf numFmtId="0" fontId="207"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115" fillId="2" borderId="0" applyNumberFormat="0" applyBorder="0" applyAlignment="0" applyProtection="0"/>
    <xf numFmtId="0" fontId="206" fillId="2" borderId="0" applyNumberFormat="0" applyBorder="0" applyAlignment="0" applyProtection="0"/>
    <xf numFmtId="0" fontId="59" fillId="11" borderId="0" applyNumberFormat="0" applyBorder="0" applyAlignment="0" applyProtection="0"/>
    <xf numFmtId="0" fontId="206" fillId="2" borderId="0" applyNumberFormat="0" applyBorder="0" applyAlignment="0" applyProtection="0"/>
    <xf numFmtId="0" fontId="161" fillId="11"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7" fillId="2" borderId="0" applyNumberFormat="0" applyBorder="0" applyAlignment="0" applyProtection="0"/>
    <xf numFmtId="0" fontId="206" fillId="2" borderId="0" applyNumberFormat="0" applyBorder="0" applyAlignment="0" applyProtection="0"/>
    <xf numFmtId="0" fontId="30" fillId="11"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30" fillId="2" borderId="0" applyNumberFormat="0" applyBorder="0" applyAlignment="0" applyProtection="0"/>
    <xf numFmtId="0" fontId="1" fillId="2" borderId="0" applyNumberFormat="0" applyBorder="0" applyAlignment="0" applyProtection="0"/>
    <xf numFmtId="0" fontId="16" fillId="2" borderId="0" applyNumberFormat="0" applyBorder="0" applyAlignment="0" applyProtection="0"/>
    <xf numFmtId="0" fontId="208" fillId="7" borderId="0" applyNumberFormat="0" applyBorder="0" applyAlignment="0" applyProtection="0"/>
    <xf numFmtId="0" fontId="207" fillId="7" borderId="0" applyNumberFormat="0" applyBorder="0" applyAlignment="0" applyProtection="0"/>
    <xf numFmtId="0" fontId="208" fillId="7" borderId="0" applyNumberFormat="0" applyBorder="0" applyAlignment="0" applyProtection="0"/>
    <xf numFmtId="0" fontId="206" fillId="7" borderId="0" applyNumberFormat="0" applyBorder="0" applyAlignment="0" applyProtection="0"/>
    <xf numFmtId="0" fontId="115" fillId="7" borderId="0" applyNumberFormat="0" applyBorder="0" applyAlignment="0" applyProtection="0"/>
    <xf numFmtId="0" fontId="206" fillId="7" borderId="0" applyNumberFormat="0" applyBorder="0" applyAlignment="0" applyProtection="0"/>
    <xf numFmtId="0" fontId="59" fillId="2" borderId="0" applyNumberFormat="0" applyBorder="0" applyAlignment="0" applyProtection="0"/>
    <xf numFmtId="0" fontId="206" fillId="7" borderId="0" applyNumberFormat="0" applyBorder="0" applyAlignment="0" applyProtection="0"/>
    <xf numFmtId="0" fontId="161" fillId="2" borderId="0" applyNumberFormat="0" applyBorder="0" applyAlignment="0" applyProtection="0"/>
    <xf numFmtId="0" fontId="206" fillId="7" borderId="0" applyNumberFormat="0" applyBorder="0" applyAlignment="0" applyProtection="0"/>
    <xf numFmtId="0" fontId="206" fillId="7" borderId="0" applyNumberFormat="0" applyBorder="0" applyAlignment="0" applyProtection="0"/>
    <xf numFmtId="0" fontId="208" fillId="7" borderId="0" applyNumberFormat="0" applyBorder="0" applyAlignment="0" applyProtection="0"/>
    <xf numFmtId="0" fontId="206" fillId="7" borderId="0" applyNumberFormat="0" applyBorder="0" applyAlignment="0" applyProtection="0"/>
    <xf numFmtId="0" fontId="208" fillId="7" borderId="0" applyNumberFormat="0" applyBorder="0" applyAlignment="0" applyProtection="0"/>
    <xf numFmtId="0" fontId="207" fillId="7" borderId="0" applyNumberFormat="0" applyBorder="0" applyAlignment="0" applyProtection="0"/>
    <xf numFmtId="0" fontId="206" fillId="7" borderId="0" applyNumberFormat="0" applyBorder="0" applyAlignment="0" applyProtection="0"/>
    <xf numFmtId="0" fontId="30" fillId="2" borderId="0" applyNumberFormat="0" applyBorder="0" applyAlignment="0" applyProtection="0"/>
    <xf numFmtId="0" fontId="206" fillId="7" borderId="0" applyNumberFormat="0" applyBorder="0" applyAlignment="0" applyProtection="0"/>
    <xf numFmtId="0" fontId="208" fillId="7" borderId="0" applyNumberFormat="0" applyBorder="0" applyAlignment="0" applyProtection="0"/>
    <xf numFmtId="0" fontId="208" fillId="7" borderId="0" applyNumberFormat="0" applyBorder="0" applyAlignment="0" applyProtection="0"/>
    <xf numFmtId="0" fontId="206" fillId="7" borderId="0" applyNumberFormat="0" applyBorder="0" applyAlignment="0" applyProtection="0"/>
    <xf numFmtId="173" fontId="30" fillId="12" borderId="0" applyNumberFormat="0" applyBorder="0" applyAlignment="0" applyProtection="0"/>
    <xf numFmtId="173" fontId="206" fillId="2" borderId="0" applyNumberFormat="0" applyBorder="0" applyAlignment="0" applyProtection="0"/>
    <xf numFmtId="173" fontId="30" fillId="5" borderId="0" applyNumberFormat="0" applyBorder="0" applyAlignment="0" applyProtection="0"/>
    <xf numFmtId="173" fontId="206" fillId="5" borderId="0" applyNumberFormat="0" applyBorder="0" applyAlignment="0" applyProtection="0"/>
    <xf numFmtId="173" fontId="30" fillId="7" borderId="0" applyNumberFormat="0" applyBorder="0" applyAlignment="0" applyProtection="0"/>
    <xf numFmtId="173" fontId="206" fillId="7" borderId="0" applyNumberFormat="0" applyBorder="0" applyAlignment="0" applyProtection="0"/>
    <xf numFmtId="173" fontId="30" fillId="2" borderId="0" applyNumberFormat="0" applyBorder="0" applyAlignment="0" applyProtection="0"/>
    <xf numFmtId="173" fontId="206" fillId="9" borderId="0" applyNumberFormat="0" applyBorder="0" applyAlignment="0" applyProtection="0"/>
    <xf numFmtId="173" fontId="30" fillId="11" borderId="0" applyNumberFormat="0" applyBorder="0" applyAlignment="0" applyProtection="0"/>
    <xf numFmtId="173" fontId="206" fillId="2" borderId="0" applyNumberFormat="0" applyBorder="0" applyAlignment="0" applyProtection="0"/>
    <xf numFmtId="173" fontId="30" fillId="7" borderId="0" applyNumberFormat="0" applyBorder="0" applyAlignment="0" applyProtection="0"/>
    <xf numFmtId="173" fontId="20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1"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9" fillId="2" borderId="0" applyNumberFormat="0" applyBorder="0" applyAlignment="0" applyProtection="0"/>
    <xf numFmtId="0" fontId="9" fillId="7" borderId="0" applyNumberFormat="0" applyBorder="0" applyAlignment="0" applyProtection="0"/>
    <xf numFmtId="0" fontId="16" fillId="2" borderId="0" applyNumberFormat="0" applyBorder="0" applyAlignment="0" applyProtection="0"/>
    <xf numFmtId="164" fontId="15" fillId="0" borderId="0"/>
    <xf numFmtId="205" fontId="11" fillId="0" borderId="0"/>
    <xf numFmtId="184" fontId="11" fillId="0" borderId="0"/>
    <xf numFmtId="165" fontId="17" fillId="0" borderId="1">
      <alignment horizontal="left"/>
    </xf>
    <xf numFmtId="165" fontId="17" fillId="0" borderId="1">
      <alignment horizontal="left"/>
    </xf>
    <xf numFmtId="165" fontId="17" fillId="0" borderId="2">
      <alignment horizontal="left"/>
    </xf>
    <xf numFmtId="165" fontId="17" fillId="0" borderId="2">
      <alignment horizontal="left"/>
    </xf>
    <xf numFmtId="165" fontId="17" fillId="0" borderId="2">
      <alignment horizontal="left"/>
    </xf>
    <xf numFmtId="165" fontId="17" fillId="0" borderId="2">
      <alignment horizontal="left"/>
    </xf>
    <xf numFmtId="165" fontId="17" fillId="0" borderId="2">
      <alignment horizontal="left"/>
    </xf>
    <xf numFmtId="165" fontId="17" fillId="0" borderId="2">
      <alignment horizontal="left"/>
    </xf>
    <xf numFmtId="165" fontId="17" fillId="0" borderId="1">
      <alignment horizontal="left"/>
    </xf>
    <xf numFmtId="165" fontId="17" fillId="0" borderId="1">
      <alignment horizontal="left"/>
    </xf>
    <xf numFmtId="165" fontId="17" fillId="0" borderId="2">
      <alignment horizontal="left"/>
    </xf>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30" fillId="12" borderId="0" applyNumberFormat="0" applyBorder="0" applyAlignment="0" applyProtection="0"/>
    <xf numFmtId="0" fontId="1" fillId="12" borderId="0" applyNumberFormat="0" applyBorder="0" applyAlignment="0" applyProtection="0"/>
    <xf numFmtId="0" fontId="16" fillId="4" borderId="0" applyNumberFormat="0" applyBorder="0" applyAlignment="0" applyProtection="0"/>
    <xf numFmtId="0" fontId="208" fillId="2" borderId="0" applyNumberFormat="0" applyBorder="0" applyAlignment="0" applyProtection="0"/>
    <xf numFmtId="0" fontId="207"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115" fillId="2" borderId="0" applyNumberFormat="0" applyBorder="0" applyAlignment="0" applyProtection="0"/>
    <xf numFmtId="0" fontId="206" fillId="2" borderId="0" applyNumberFormat="0" applyBorder="0" applyAlignment="0" applyProtection="0"/>
    <xf numFmtId="0" fontId="59" fillId="12" borderId="0" applyNumberFormat="0" applyBorder="0" applyAlignment="0" applyProtection="0"/>
    <xf numFmtId="0" fontId="206" fillId="2" borderId="0" applyNumberFormat="0" applyBorder="0" applyAlignment="0" applyProtection="0"/>
    <xf numFmtId="0" fontId="161" fillId="1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7" fillId="2" borderId="0" applyNumberFormat="0" applyBorder="0" applyAlignment="0" applyProtection="0"/>
    <xf numFmtId="0" fontId="206" fillId="2" borderId="0" applyNumberFormat="0" applyBorder="0" applyAlignment="0" applyProtection="0"/>
    <xf numFmtId="0" fontId="30" fillId="1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206" fillId="35" borderId="0" applyNumberFormat="0" applyBorder="0" applyAlignment="0" applyProtection="0"/>
    <xf numFmtId="0" fontId="206" fillId="35" borderId="0" applyNumberFormat="0" applyBorder="0" applyAlignment="0" applyProtection="0"/>
    <xf numFmtId="0" fontId="206" fillId="35" borderId="0" applyNumberFormat="0" applyBorder="0" applyAlignment="0" applyProtection="0"/>
    <xf numFmtId="0" fontId="206" fillId="35" borderId="0" applyNumberFormat="0" applyBorder="0" applyAlignment="0" applyProtection="0"/>
    <xf numFmtId="0" fontId="206" fillId="35" borderId="0" applyNumberFormat="0" applyBorder="0" applyAlignment="0" applyProtection="0"/>
    <xf numFmtId="0" fontId="30" fillId="5" borderId="0" applyNumberFormat="0" applyBorder="0" applyAlignment="0" applyProtection="0"/>
    <xf numFmtId="0" fontId="1" fillId="5" borderId="0" applyNumberFormat="0" applyBorder="0" applyAlignment="0" applyProtection="0"/>
    <xf numFmtId="0" fontId="16" fillId="5" borderId="0" applyNumberFormat="0" applyBorder="0" applyAlignment="0" applyProtection="0"/>
    <xf numFmtId="0" fontId="208" fillId="35" borderId="0" applyNumberFormat="0" applyBorder="0" applyAlignment="0" applyProtection="0"/>
    <xf numFmtId="0" fontId="207" fillId="35" borderId="0" applyNumberFormat="0" applyBorder="0" applyAlignment="0" applyProtection="0"/>
    <xf numFmtId="0" fontId="208" fillId="35" borderId="0" applyNumberFormat="0" applyBorder="0" applyAlignment="0" applyProtection="0"/>
    <xf numFmtId="0" fontId="206" fillId="35" borderId="0" applyNumberFormat="0" applyBorder="0" applyAlignment="0" applyProtection="0"/>
    <xf numFmtId="0" fontId="115" fillId="5" borderId="0" applyNumberFormat="0" applyBorder="0" applyAlignment="0" applyProtection="0"/>
    <xf numFmtId="0" fontId="206" fillId="35" borderId="0" applyNumberFormat="0" applyBorder="0" applyAlignment="0" applyProtection="0"/>
    <xf numFmtId="0" fontId="59" fillId="5" borderId="0" applyNumberFormat="0" applyBorder="0" applyAlignment="0" applyProtection="0"/>
    <xf numFmtId="0" fontId="206" fillId="35" borderId="0" applyNumberFormat="0" applyBorder="0" applyAlignment="0" applyProtection="0"/>
    <xf numFmtId="0" fontId="161" fillId="5" borderId="0" applyNumberFormat="0" applyBorder="0" applyAlignment="0" applyProtection="0"/>
    <xf numFmtId="0" fontId="206" fillId="35" borderId="0" applyNumberFormat="0" applyBorder="0" applyAlignment="0" applyProtection="0"/>
    <xf numFmtId="0" fontId="206" fillId="35" borderId="0" applyNumberFormat="0" applyBorder="0" applyAlignment="0" applyProtection="0"/>
    <xf numFmtId="0" fontId="208" fillId="35" borderId="0" applyNumberFormat="0" applyBorder="0" applyAlignment="0" applyProtection="0"/>
    <xf numFmtId="0" fontId="206" fillId="35" borderId="0" applyNumberFormat="0" applyBorder="0" applyAlignment="0" applyProtection="0"/>
    <xf numFmtId="0" fontId="208" fillId="35" borderId="0" applyNumberFormat="0" applyBorder="0" applyAlignment="0" applyProtection="0"/>
    <xf numFmtId="0" fontId="207" fillId="35" borderId="0" applyNumberFormat="0" applyBorder="0" applyAlignment="0" applyProtection="0"/>
    <xf numFmtId="0" fontId="206" fillId="35" borderId="0" applyNumberFormat="0" applyBorder="0" applyAlignment="0" applyProtection="0"/>
    <xf numFmtId="0" fontId="30" fillId="5" borderId="0" applyNumberFormat="0" applyBorder="0" applyAlignment="0" applyProtection="0"/>
    <xf numFmtId="0" fontId="206" fillId="35" borderId="0" applyNumberFormat="0" applyBorder="0" applyAlignment="0" applyProtection="0"/>
    <xf numFmtId="0" fontId="208" fillId="35" borderId="0" applyNumberFormat="0" applyBorder="0" applyAlignment="0" applyProtection="0"/>
    <xf numFmtId="0" fontId="208" fillId="35" borderId="0" applyNumberFormat="0" applyBorder="0" applyAlignment="0" applyProtection="0"/>
    <xf numFmtId="0" fontId="206" fillId="35"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30" fillId="14" borderId="0" applyNumberFormat="0" applyBorder="0" applyAlignment="0" applyProtection="0"/>
    <xf numFmtId="0" fontId="1" fillId="14" borderId="0" applyNumberFormat="0" applyBorder="0" applyAlignment="0" applyProtection="0"/>
    <xf numFmtId="0" fontId="16" fillId="13" borderId="0" applyNumberFormat="0" applyBorder="0" applyAlignment="0" applyProtection="0"/>
    <xf numFmtId="0" fontId="208" fillId="13" borderId="0" applyNumberFormat="0" applyBorder="0" applyAlignment="0" applyProtection="0"/>
    <xf numFmtId="0" fontId="207" fillId="13" borderId="0" applyNumberFormat="0" applyBorder="0" applyAlignment="0" applyProtection="0"/>
    <xf numFmtId="0" fontId="208" fillId="13" borderId="0" applyNumberFormat="0" applyBorder="0" applyAlignment="0" applyProtection="0"/>
    <xf numFmtId="0" fontId="206" fillId="13" borderId="0" applyNumberFormat="0" applyBorder="0" applyAlignment="0" applyProtection="0"/>
    <xf numFmtId="0" fontId="115" fillId="13" borderId="0" applyNumberFormat="0" applyBorder="0" applyAlignment="0" applyProtection="0"/>
    <xf numFmtId="0" fontId="206" fillId="13" borderId="0" applyNumberFormat="0" applyBorder="0" applyAlignment="0" applyProtection="0"/>
    <xf numFmtId="0" fontId="59" fillId="14" borderId="0" applyNumberFormat="0" applyBorder="0" applyAlignment="0" applyProtection="0"/>
    <xf numFmtId="0" fontId="206" fillId="13" borderId="0" applyNumberFormat="0" applyBorder="0" applyAlignment="0" applyProtection="0"/>
    <xf numFmtId="0" fontId="161" fillId="14"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208" fillId="13" borderId="0" applyNumberFormat="0" applyBorder="0" applyAlignment="0" applyProtection="0"/>
    <xf numFmtId="0" fontId="206" fillId="13" borderId="0" applyNumberFormat="0" applyBorder="0" applyAlignment="0" applyProtection="0"/>
    <xf numFmtId="0" fontId="208" fillId="13" borderId="0" applyNumberFormat="0" applyBorder="0" applyAlignment="0" applyProtection="0"/>
    <xf numFmtId="0" fontId="207" fillId="13" borderId="0" applyNumberFormat="0" applyBorder="0" applyAlignment="0" applyProtection="0"/>
    <xf numFmtId="0" fontId="206" fillId="13" borderId="0" applyNumberFormat="0" applyBorder="0" applyAlignment="0" applyProtection="0"/>
    <xf numFmtId="0" fontId="30" fillId="14" borderId="0" applyNumberFormat="0" applyBorder="0" applyAlignment="0" applyProtection="0"/>
    <xf numFmtId="0" fontId="206" fillId="13" borderId="0" applyNumberFormat="0" applyBorder="0" applyAlignment="0" applyProtection="0"/>
    <xf numFmtId="0" fontId="208" fillId="13" borderId="0" applyNumberFormat="0" applyBorder="0" applyAlignment="0" applyProtection="0"/>
    <xf numFmtId="0" fontId="208" fillId="13" borderId="0" applyNumberFormat="0" applyBorder="0" applyAlignment="0" applyProtection="0"/>
    <xf numFmtId="0" fontId="206" fillId="13" borderId="0" applyNumberFormat="0" applyBorder="0" applyAlignment="0" applyProtection="0"/>
    <xf numFmtId="0" fontId="206" fillId="4" borderId="0" applyNumberFormat="0" applyBorder="0" applyAlignment="0" applyProtection="0"/>
    <xf numFmtId="0" fontId="206" fillId="4" borderId="0" applyNumberFormat="0" applyBorder="0" applyAlignment="0" applyProtection="0"/>
    <xf numFmtId="0" fontId="206" fillId="4" borderId="0" applyNumberFormat="0" applyBorder="0" applyAlignment="0" applyProtection="0"/>
    <xf numFmtId="0" fontId="206" fillId="4" borderId="0" applyNumberFormat="0" applyBorder="0" applyAlignment="0" applyProtection="0"/>
    <xf numFmtId="0" fontId="206" fillId="4" borderId="0" applyNumberFormat="0" applyBorder="0" applyAlignment="0" applyProtection="0"/>
    <xf numFmtId="0" fontId="30" fillId="10" borderId="0" applyNumberFormat="0" applyBorder="0" applyAlignment="0" applyProtection="0"/>
    <xf numFmtId="0" fontId="1" fillId="10" borderId="0" applyNumberFormat="0" applyBorder="0" applyAlignment="0" applyProtection="0"/>
    <xf numFmtId="0" fontId="16" fillId="4" borderId="0" applyNumberFormat="0" applyBorder="0" applyAlignment="0" applyProtection="0"/>
    <xf numFmtId="0" fontId="208" fillId="4" borderId="0" applyNumberFormat="0" applyBorder="0" applyAlignment="0" applyProtection="0"/>
    <xf numFmtId="0" fontId="207" fillId="4" borderId="0" applyNumberFormat="0" applyBorder="0" applyAlignment="0" applyProtection="0"/>
    <xf numFmtId="0" fontId="208" fillId="4" borderId="0" applyNumberFormat="0" applyBorder="0" applyAlignment="0" applyProtection="0"/>
    <xf numFmtId="0" fontId="206" fillId="4" borderId="0" applyNumberFormat="0" applyBorder="0" applyAlignment="0" applyProtection="0"/>
    <xf numFmtId="0" fontId="115" fillId="4" borderId="0" applyNumberFormat="0" applyBorder="0" applyAlignment="0" applyProtection="0"/>
    <xf numFmtId="0" fontId="206" fillId="4" borderId="0" applyNumberFormat="0" applyBorder="0" applyAlignment="0" applyProtection="0"/>
    <xf numFmtId="0" fontId="59" fillId="10" borderId="0" applyNumberFormat="0" applyBorder="0" applyAlignment="0" applyProtection="0"/>
    <xf numFmtId="0" fontId="206" fillId="4" borderId="0" applyNumberFormat="0" applyBorder="0" applyAlignment="0" applyProtection="0"/>
    <xf numFmtId="0" fontId="161" fillId="10" borderId="0" applyNumberFormat="0" applyBorder="0" applyAlignment="0" applyProtection="0"/>
    <xf numFmtId="0" fontId="206" fillId="4" borderId="0" applyNumberFormat="0" applyBorder="0" applyAlignment="0" applyProtection="0"/>
    <xf numFmtId="0" fontId="206" fillId="4" borderId="0" applyNumberFormat="0" applyBorder="0" applyAlignment="0" applyProtection="0"/>
    <xf numFmtId="0" fontId="208" fillId="4" borderId="0" applyNumberFormat="0" applyBorder="0" applyAlignment="0" applyProtection="0"/>
    <xf numFmtId="0" fontId="206" fillId="4" borderId="0" applyNumberFormat="0" applyBorder="0" applyAlignment="0" applyProtection="0"/>
    <xf numFmtId="0" fontId="208" fillId="4" borderId="0" applyNumberFormat="0" applyBorder="0" applyAlignment="0" applyProtection="0"/>
    <xf numFmtId="0" fontId="207" fillId="4" borderId="0" applyNumberFormat="0" applyBorder="0" applyAlignment="0" applyProtection="0"/>
    <xf numFmtId="0" fontId="206" fillId="4" borderId="0" applyNumberFormat="0" applyBorder="0" applyAlignment="0" applyProtection="0"/>
    <xf numFmtId="0" fontId="30" fillId="10" borderId="0" applyNumberFormat="0" applyBorder="0" applyAlignment="0" applyProtection="0"/>
    <xf numFmtId="0" fontId="206" fillId="4" borderId="0" applyNumberFormat="0" applyBorder="0" applyAlignment="0" applyProtection="0"/>
    <xf numFmtId="0" fontId="208" fillId="4" borderId="0" applyNumberFormat="0" applyBorder="0" applyAlignment="0" applyProtection="0"/>
    <xf numFmtId="0" fontId="208" fillId="4" borderId="0" applyNumberFormat="0" applyBorder="0" applyAlignment="0" applyProtection="0"/>
    <xf numFmtId="0" fontId="206" fillId="4"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30" fillId="12" borderId="0" applyNumberFormat="0" applyBorder="0" applyAlignment="0" applyProtection="0"/>
    <xf numFmtId="0" fontId="1" fillId="12" borderId="0" applyNumberFormat="0" applyBorder="0" applyAlignment="0" applyProtection="0"/>
    <xf numFmtId="0" fontId="16" fillId="12" borderId="0" applyNumberFormat="0" applyBorder="0" applyAlignment="0" applyProtection="0"/>
    <xf numFmtId="0" fontId="208" fillId="2" borderId="0" applyNumberFormat="0" applyBorder="0" applyAlignment="0" applyProtection="0"/>
    <xf numFmtId="0" fontId="207"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115" fillId="2" borderId="0" applyNumberFormat="0" applyBorder="0" applyAlignment="0" applyProtection="0"/>
    <xf numFmtId="0" fontId="206" fillId="2" borderId="0" applyNumberFormat="0" applyBorder="0" applyAlignment="0" applyProtection="0"/>
    <xf numFmtId="0" fontId="59" fillId="12" borderId="0" applyNumberFormat="0" applyBorder="0" applyAlignment="0" applyProtection="0"/>
    <xf numFmtId="0" fontId="206" fillId="2" borderId="0" applyNumberFormat="0" applyBorder="0" applyAlignment="0" applyProtection="0"/>
    <xf numFmtId="0" fontId="161" fillId="12" borderId="0" applyNumberFormat="0" applyBorder="0" applyAlignment="0" applyProtection="0"/>
    <xf numFmtId="0" fontId="206" fillId="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7" fillId="2" borderId="0" applyNumberFormat="0" applyBorder="0" applyAlignment="0" applyProtection="0"/>
    <xf numFmtId="0" fontId="206" fillId="2" borderId="0" applyNumberFormat="0" applyBorder="0" applyAlignment="0" applyProtection="0"/>
    <xf numFmtId="0" fontId="30" fillId="12" borderId="0" applyNumberFormat="0" applyBorder="0" applyAlignment="0" applyProtection="0"/>
    <xf numFmtId="0" fontId="206" fillId="2" borderId="0" applyNumberFormat="0" applyBorder="0" applyAlignment="0" applyProtection="0"/>
    <xf numFmtId="0" fontId="208" fillId="2" borderId="0" applyNumberFormat="0" applyBorder="0" applyAlignment="0" applyProtection="0"/>
    <xf numFmtId="0" fontId="208" fillId="2" borderId="0" applyNumberFormat="0" applyBorder="0" applyAlignment="0" applyProtection="0"/>
    <xf numFmtId="0" fontId="206" fillId="2"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30" fillId="15" borderId="0" applyNumberFormat="0" applyBorder="0" applyAlignment="0" applyProtection="0"/>
    <xf numFmtId="0" fontId="1" fillId="15" borderId="0" applyNumberFormat="0" applyBorder="0" applyAlignment="0" applyProtection="0"/>
    <xf numFmtId="0" fontId="16" fillId="2" borderId="0" applyNumberFormat="0" applyBorder="0" applyAlignment="0" applyProtection="0"/>
    <xf numFmtId="0" fontId="208" fillId="13" borderId="0" applyNumberFormat="0" applyBorder="0" applyAlignment="0" applyProtection="0"/>
    <xf numFmtId="0" fontId="207" fillId="13" borderId="0" applyNumberFormat="0" applyBorder="0" applyAlignment="0" applyProtection="0"/>
    <xf numFmtId="0" fontId="208" fillId="13" borderId="0" applyNumberFormat="0" applyBorder="0" applyAlignment="0" applyProtection="0"/>
    <xf numFmtId="0" fontId="206" fillId="13" borderId="0" applyNumberFormat="0" applyBorder="0" applyAlignment="0" applyProtection="0"/>
    <xf numFmtId="0" fontId="115" fillId="13" borderId="0" applyNumberFormat="0" applyBorder="0" applyAlignment="0" applyProtection="0"/>
    <xf numFmtId="0" fontId="206" fillId="13" borderId="0" applyNumberFormat="0" applyBorder="0" applyAlignment="0" applyProtection="0"/>
    <xf numFmtId="0" fontId="59" fillId="15" borderId="0" applyNumberFormat="0" applyBorder="0" applyAlignment="0" applyProtection="0"/>
    <xf numFmtId="0" fontId="206" fillId="13" borderId="0" applyNumberFormat="0" applyBorder="0" applyAlignment="0" applyProtection="0"/>
    <xf numFmtId="0" fontId="161" fillId="15" borderId="0" applyNumberFormat="0" applyBorder="0" applyAlignment="0" applyProtection="0"/>
    <xf numFmtId="0" fontId="206" fillId="13" borderId="0" applyNumberFormat="0" applyBorder="0" applyAlignment="0" applyProtection="0"/>
    <xf numFmtId="0" fontId="206" fillId="13" borderId="0" applyNumberFormat="0" applyBorder="0" applyAlignment="0" applyProtection="0"/>
    <xf numFmtId="0" fontId="208" fillId="13" borderId="0" applyNumberFormat="0" applyBorder="0" applyAlignment="0" applyProtection="0"/>
    <xf numFmtId="0" fontId="206" fillId="13" borderId="0" applyNumberFormat="0" applyBorder="0" applyAlignment="0" applyProtection="0"/>
    <xf numFmtId="0" fontId="208" fillId="13" borderId="0" applyNumberFormat="0" applyBorder="0" applyAlignment="0" applyProtection="0"/>
    <xf numFmtId="0" fontId="207" fillId="13" borderId="0" applyNumberFormat="0" applyBorder="0" applyAlignment="0" applyProtection="0"/>
    <xf numFmtId="0" fontId="206" fillId="13" borderId="0" applyNumberFormat="0" applyBorder="0" applyAlignment="0" applyProtection="0"/>
    <xf numFmtId="0" fontId="30" fillId="15" borderId="0" applyNumberFormat="0" applyBorder="0" applyAlignment="0" applyProtection="0"/>
    <xf numFmtId="0" fontId="206" fillId="13" borderId="0" applyNumberFormat="0" applyBorder="0" applyAlignment="0" applyProtection="0"/>
    <xf numFmtId="0" fontId="208" fillId="13" borderId="0" applyNumberFormat="0" applyBorder="0" applyAlignment="0" applyProtection="0"/>
    <xf numFmtId="0" fontId="208" fillId="13" borderId="0" applyNumberFormat="0" applyBorder="0" applyAlignment="0" applyProtection="0"/>
    <xf numFmtId="0" fontId="206" fillId="13" borderId="0" applyNumberFormat="0" applyBorder="0" applyAlignment="0" applyProtection="0"/>
    <xf numFmtId="173" fontId="30" fillId="11" borderId="0" applyNumberFormat="0" applyBorder="0" applyAlignment="0" applyProtection="0"/>
    <xf numFmtId="173" fontId="206" fillId="2" borderId="0" applyNumberFormat="0" applyBorder="0" applyAlignment="0" applyProtection="0"/>
    <xf numFmtId="173" fontId="30" fillId="5" borderId="0" applyNumberFormat="0" applyBorder="0" applyAlignment="0" applyProtection="0"/>
    <xf numFmtId="173" fontId="206" fillId="35" borderId="0" applyNumberFormat="0" applyBorder="0" applyAlignment="0" applyProtection="0"/>
    <xf numFmtId="173" fontId="30" fillId="13" borderId="0" applyNumberFormat="0" applyBorder="0" applyAlignment="0" applyProtection="0"/>
    <xf numFmtId="173" fontId="206" fillId="13" borderId="0" applyNumberFormat="0" applyBorder="0" applyAlignment="0" applyProtection="0"/>
    <xf numFmtId="173" fontId="30" fillId="6" borderId="0" applyNumberFormat="0" applyBorder="0" applyAlignment="0" applyProtection="0"/>
    <xf numFmtId="173" fontId="206" fillId="4" borderId="0" applyNumberFormat="0" applyBorder="0" applyAlignment="0" applyProtection="0"/>
    <xf numFmtId="173" fontId="30" fillId="11" borderId="0" applyNumberFormat="0" applyBorder="0" applyAlignment="0" applyProtection="0"/>
    <xf numFmtId="173" fontId="206" fillId="2" borderId="0" applyNumberFormat="0" applyBorder="0" applyAlignment="0" applyProtection="0"/>
    <xf numFmtId="173" fontId="30" fillId="7" borderId="0" applyNumberFormat="0" applyBorder="0" applyAlignment="0" applyProtection="0"/>
    <xf numFmtId="173" fontId="206" fillId="1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9" fillId="12" borderId="0" applyNumberFormat="0" applyBorder="0" applyAlignment="0" applyProtection="0"/>
    <xf numFmtId="0" fontId="9" fillId="4"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16" fillId="15" borderId="0" applyNumberFormat="0" applyBorder="0" applyAlignment="0" applyProtection="0"/>
    <xf numFmtId="185" fontId="11" fillId="0" borderId="0"/>
    <xf numFmtId="166" fontId="17" fillId="0" borderId="1">
      <alignment horizontal="left"/>
    </xf>
    <xf numFmtId="166" fontId="17" fillId="0" borderId="1">
      <alignment horizontal="left"/>
    </xf>
    <xf numFmtId="166" fontId="17" fillId="0" borderId="2">
      <alignment horizontal="left"/>
    </xf>
    <xf numFmtId="166" fontId="17" fillId="0" borderId="2">
      <alignment horizontal="left"/>
    </xf>
    <xf numFmtId="166" fontId="17" fillId="0" borderId="2">
      <alignment horizontal="left"/>
    </xf>
    <xf numFmtId="166" fontId="17" fillId="0" borderId="2">
      <alignment horizontal="left"/>
    </xf>
    <xf numFmtId="166" fontId="17" fillId="0" borderId="2">
      <alignment horizontal="left"/>
    </xf>
    <xf numFmtId="166" fontId="17" fillId="0" borderId="2">
      <alignment horizontal="left"/>
    </xf>
    <xf numFmtId="166" fontId="17" fillId="0" borderId="1">
      <alignment horizontal="left"/>
    </xf>
    <xf numFmtId="166" fontId="17" fillId="0" borderId="1">
      <alignment horizontal="left"/>
    </xf>
    <xf numFmtId="166" fontId="17" fillId="0" borderId="2">
      <alignment horizontal="left"/>
    </xf>
    <xf numFmtId="167" fontId="17" fillId="0" borderId="1">
      <alignment horizontal="left"/>
    </xf>
    <xf numFmtId="167" fontId="17" fillId="0" borderId="1">
      <alignment horizontal="left"/>
    </xf>
    <xf numFmtId="167" fontId="17" fillId="0" borderId="2">
      <alignment horizontal="left"/>
    </xf>
    <xf numFmtId="167" fontId="17" fillId="0" borderId="2">
      <alignment horizontal="left"/>
    </xf>
    <xf numFmtId="167" fontId="17" fillId="0" borderId="2">
      <alignment horizontal="left"/>
    </xf>
    <xf numFmtId="167" fontId="17" fillId="0" borderId="2">
      <alignment horizontal="left"/>
    </xf>
    <xf numFmtId="167" fontId="17" fillId="0" borderId="2">
      <alignment horizontal="left"/>
    </xf>
    <xf numFmtId="167" fontId="17" fillId="0" borderId="2">
      <alignment horizontal="left"/>
    </xf>
    <xf numFmtId="167" fontId="17" fillId="0" borderId="1">
      <alignment horizontal="left"/>
    </xf>
    <xf numFmtId="167" fontId="17" fillId="0" borderId="1">
      <alignment horizontal="left"/>
    </xf>
    <xf numFmtId="167" fontId="17" fillId="0" borderId="2">
      <alignment horizontal="left"/>
    </xf>
    <xf numFmtId="0" fontId="18" fillId="16" borderId="0" applyNumberFormat="0" applyBorder="0" applyAlignment="0" applyProtection="0"/>
    <xf numFmtId="0" fontId="210" fillId="2" borderId="0" applyNumberFormat="0" applyBorder="0" applyAlignment="0" applyProtection="0"/>
    <xf numFmtId="0" fontId="209" fillId="2" borderId="0" applyNumberFormat="0" applyBorder="0" applyAlignment="0" applyProtection="0"/>
    <xf numFmtId="0" fontId="211" fillId="2" borderId="0" applyNumberFormat="0" applyBorder="0" applyAlignment="0" applyProtection="0"/>
    <xf numFmtId="0" fontId="210" fillId="2" borderId="0" applyNumberFormat="0" applyBorder="0" applyAlignment="0" applyProtection="0"/>
    <xf numFmtId="0" fontId="128" fillId="2" borderId="0" applyNumberFormat="0" applyBorder="0" applyAlignment="0" applyProtection="0"/>
    <xf numFmtId="0" fontId="211" fillId="2" borderId="0" applyNumberFormat="0" applyBorder="0" applyAlignment="0" applyProtection="0"/>
    <xf numFmtId="0" fontId="211" fillId="2" borderId="0" applyNumberFormat="0" applyBorder="0" applyAlignment="0" applyProtection="0"/>
    <xf numFmtId="0" fontId="162" fillId="17" borderId="0" applyNumberFormat="0" applyBorder="0" applyAlignment="0" applyProtection="0"/>
    <xf numFmtId="0" fontId="67" fillId="17" borderId="0" applyNumberFormat="0" applyBorder="0" applyAlignment="0" applyProtection="0"/>
    <xf numFmtId="0" fontId="163" fillId="17" borderId="0" applyNumberFormat="0" applyBorder="0" applyAlignment="0" applyProtection="0"/>
    <xf numFmtId="0" fontId="18" fillId="5" borderId="0" applyNumberFormat="0" applyBorder="0" applyAlignment="0" applyProtection="0"/>
    <xf numFmtId="0" fontId="210" fillId="36" borderId="0" applyNumberFormat="0" applyBorder="0" applyAlignment="0" applyProtection="0"/>
    <xf numFmtId="0" fontId="209" fillId="36" borderId="0" applyNumberFormat="0" applyBorder="0" applyAlignment="0" applyProtection="0"/>
    <xf numFmtId="0" fontId="211" fillId="36" borderId="0" applyNumberFormat="0" applyBorder="0" applyAlignment="0" applyProtection="0"/>
    <xf numFmtId="0" fontId="210" fillId="36" borderId="0" applyNumberFormat="0" applyBorder="0" applyAlignment="0" applyProtection="0"/>
    <xf numFmtId="0" fontId="128" fillId="5" borderId="0" applyNumberFormat="0" applyBorder="0" applyAlignment="0" applyProtection="0"/>
    <xf numFmtId="0" fontId="211" fillId="36" borderId="0" applyNumberFormat="0" applyBorder="0" applyAlignment="0" applyProtection="0"/>
    <xf numFmtId="0" fontId="211" fillId="36" borderId="0" applyNumberFormat="0" applyBorder="0" applyAlignment="0" applyProtection="0"/>
    <xf numFmtId="0" fontId="162" fillId="5" borderId="0" applyNumberFormat="0" applyBorder="0" applyAlignment="0" applyProtection="0"/>
    <xf numFmtId="0" fontId="67" fillId="5" borderId="0" applyNumberFormat="0" applyBorder="0" applyAlignment="0" applyProtection="0"/>
    <xf numFmtId="0" fontId="163" fillId="5" borderId="0" applyNumberFormat="0" applyBorder="0" applyAlignment="0" applyProtection="0"/>
    <xf numFmtId="0" fontId="18" fillId="13" borderId="0" applyNumberFormat="0" applyBorder="0" applyAlignment="0" applyProtection="0"/>
    <xf numFmtId="0" fontId="210" fillId="13" borderId="0" applyNumberFormat="0" applyBorder="0" applyAlignment="0" applyProtection="0"/>
    <xf numFmtId="0" fontId="209" fillId="13" borderId="0" applyNumberFormat="0" applyBorder="0" applyAlignment="0" applyProtection="0"/>
    <xf numFmtId="0" fontId="211" fillId="13" borderId="0" applyNumberFormat="0" applyBorder="0" applyAlignment="0" applyProtection="0"/>
    <xf numFmtId="0" fontId="210" fillId="13" borderId="0" applyNumberFormat="0" applyBorder="0" applyAlignment="0" applyProtection="0"/>
    <xf numFmtId="0" fontId="128" fillId="13" borderId="0" applyNumberFormat="0" applyBorder="0" applyAlignment="0" applyProtection="0"/>
    <xf numFmtId="0" fontId="211" fillId="13" borderId="0" applyNumberFormat="0" applyBorder="0" applyAlignment="0" applyProtection="0"/>
    <xf numFmtId="0" fontId="211" fillId="13" borderId="0" applyNumberFormat="0" applyBorder="0" applyAlignment="0" applyProtection="0"/>
    <xf numFmtId="0" fontId="162" fillId="14" borderId="0" applyNumberFormat="0" applyBorder="0" applyAlignment="0" applyProtection="0"/>
    <xf numFmtId="0" fontId="67" fillId="14" borderId="0" applyNumberFormat="0" applyBorder="0" applyAlignment="0" applyProtection="0"/>
    <xf numFmtId="0" fontId="163" fillId="14" borderId="0" applyNumberFormat="0" applyBorder="0" applyAlignment="0" applyProtection="0"/>
    <xf numFmtId="0" fontId="18" fillId="18" borderId="0" applyNumberFormat="0" applyBorder="0" applyAlignment="0" applyProtection="0"/>
    <xf numFmtId="0" fontId="210" fillId="4" borderId="0" applyNumberFormat="0" applyBorder="0" applyAlignment="0" applyProtection="0"/>
    <xf numFmtId="0" fontId="209" fillId="4" borderId="0" applyNumberFormat="0" applyBorder="0" applyAlignment="0" applyProtection="0"/>
    <xf numFmtId="0" fontId="211" fillId="4" borderId="0" applyNumberFormat="0" applyBorder="0" applyAlignment="0" applyProtection="0"/>
    <xf numFmtId="0" fontId="210" fillId="4" borderId="0" applyNumberFormat="0" applyBorder="0" applyAlignment="0" applyProtection="0"/>
    <xf numFmtId="0" fontId="128" fillId="4" borderId="0" applyNumberFormat="0" applyBorder="0" applyAlignment="0" applyProtection="0"/>
    <xf numFmtId="0" fontId="211" fillId="4" borderId="0" applyNumberFormat="0" applyBorder="0" applyAlignment="0" applyProtection="0"/>
    <xf numFmtId="0" fontId="211" fillId="4" borderId="0" applyNumberFormat="0" applyBorder="0" applyAlignment="0" applyProtection="0"/>
    <xf numFmtId="0" fontId="162" fillId="19" borderId="0" applyNumberFormat="0" applyBorder="0" applyAlignment="0" applyProtection="0"/>
    <xf numFmtId="0" fontId="67" fillId="19" borderId="0" applyNumberFormat="0" applyBorder="0" applyAlignment="0" applyProtection="0"/>
    <xf numFmtId="0" fontId="163" fillId="19" borderId="0" applyNumberFormat="0" applyBorder="0" applyAlignment="0" applyProtection="0"/>
    <xf numFmtId="0" fontId="18" fillId="16" borderId="0" applyNumberFormat="0" applyBorder="0" applyAlignment="0" applyProtection="0"/>
    <xf numFmtId="0" fontId="210" fillId="2" borderId="0" applyNumberFormat="0" applyBorder="0" applyAlignment="0" applyProtection="0"/>
    <xf numFmtId="0" fontId="209" fillId="2" borderId="0" applyNumberFormat="0" applyBorder="0" applyAlignment="0" applyProtection="0"/>
    <xf numFmtId="0" fontId="211" fillId="2" borderId="0" applyNumberFormat="0" applyBorder="0" applyAlignment="0" applyProtection="0"/>
    <xf numFmtId="0" fontId="210" fillId="2" borderId="0" applyNumberFormat="0" applyBorder="0" applyAlignment="0" applyProtection="0"/>
    <xf numFmtId="0" fontId="128" fillId="2" borderId="0" applyNumberFormat="0" applyBorder="0" applyAlignment="0" applyProtection="0"/>
    <xf numFmtId="0" fontId="211" fillId="2" borderId="0" applyNumberFormat="0" applyBorder="0" applyAlignment="0" applyProtection="0"/>
    <xf numFmtId="0" fontId="211" fillId="2" borderId="0" applyNumberFormat="0" applyBorder="0" applyAlignment="0" applyProtection="0"/>
    <xf numFmtId="0" fontId="162" fillId="16" borderId="0" applyNumberFormat="0" applyBorder="0" applyAlignment="0" applyProtection="0"/>
    <xf numFmtId="0" fontId="67" fillId="16" borderId="0" applyNumberFormat="0" applyBorder="0" applyAlignment="0" applyProtection="0"/>
    <xf numFmtId="0" fontId="163" fillId="16" borderId="0" applyNumberFormat="0" applyBorder="0" applyAlignment="0" applyProtection="0"/>
    <xf numFmtId="0" fontId="18" fillId="2" borderId="0" applyNumberFormat="0" applyBorder="0" applyAlignment="0" applyProtection="0"/>
    <xf numFmtId="0" fontId="210" fillId="5" borderId="0" applyNumberFormat="0" applyBorder="0" applyAlignment="0" applyProtection="0"/>
    <xf numFmtId="0" fontId="209" fillId="5" borderId="0" applyNumberFormat="0" applyBorder="0" applyAlignment="0" applyProtection="0"/>
    <xf numFmtId="0" fontId="211" fillId="5" borderId="0" applyNumberFormat="0" applyBorder="0" applyAlignment="0" applyProtection="0"/>
    <xf numFmtId="0" fontId="210" fillId="5" borderId="0" applyNumberFormat="0" applyBorder="0" applyAlignment="0" applyProtection="0"/>
    <xf numFmtId="0" fontId="128" fillId="5" borderId="0" applyNumberFormat="0" applyBorder="0" applyAlignment="0" applyProtection="0"/>
    <xf numFmtId="0" fontId="211" fillId="5" borderId="0" applyNumberFormat="0" applyBorder="0" applyAlignment="0" applyProtection="0"/>
    <xf numFmtId="0" fontId="211" fillId="5" borderId="0" applyNumberFormat="0" applyBorder="0" applyAlignment="0" applyProtection="0"/>
    <xf numFmtId="0" fontId="162" fillId="20" borderId="0" applyNumberFormat="0" applyBorder="0" applyAlignment="0" applyProtection="0"/>
    <xf numFmtId="0" fontId="67" fillId="20" borderId="0" applyNumberFormat="0" applyBorder="0" applyAlignment="0" applyProtection="0"/>
    <xf numFmtId="0" fontId="163" fillId="20" borderId="0" applyNumberFormat="0" applyBorder="0" applyAlignment="0" applyProtection="0"/>
    <xf numFmtId="173" fontId="67" fillId="11" borderId="0" applyNumberFormat="0" applyBorder="0" applyAlignment="0" applyProtection="0"/>
    <xf numFmtId="173" fontId="211" fillId="2" borderId="0" applyNumberFormat="0" applyBorder="0" applyAlignment="0" applyProtection="0"/>
    <xf numFmtId="173" fontId="67" fillId="21" borderId="0" applyNumberFormat="0" applyBorder="0" applyAlignment="0" applyProtection="0"/>
    <xf numFmtId="173" fontId="211" fillId="36" borderId="0" applyNumberFormat="0" applyBorder="0" applyAlignment="0" applyProtection="0"/>
    <xf numFmtId="173" fontId="67" fillId="15" borderId="0" applyNumberFormat="0" applyBorder="0" applyAlignment="0" applyProtection="0"/>
    <xf numFmtId="173" fontId="211" fillId="13" borderId="0" applyNumberFormat="0" applyBorder="0" applyAlignment="0" applyProtection="0"/>
    <xf numFmtId="173" fontId="67" fillId="6" borderId="0" applyNumberFormat="0" applyBorder="0" applyAlignment="0" applyProtection="0"/>
    <xf numFmtId="173" fontId="211" fillId="4" borderId="0" applyNumberFormat="0" applyBorder="0" applyAlignment="0" applyProtection="0"/>
    <xf numFmtId="173" fontId="67" fillId="11" borderId="0" applyNumberFormat="0" applyBorder="0" applyAlignment="0" applyProtection="0"/>
    <xf numFmtId="173" fontId="211" fillId="2" borderId="0" applyNumberFormat="0" applyBorder="0" applyAlignment="0" applyProtection="0"/>
    <xf numFmtId="173" fontId="67" fillId="5" borderId="0" applyNumberFormat="0" applyBorder="0" applyAlignment="0" applyProtection="0"/>
    <xf numFmtId="173" fontId="211" fillId="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186" fontId="11" fillId="0" borderId="0">
      <alignment horizontal="center"/>
    </xf>
    <xf numFmtId="187" fontId="11" fillId="0" borderId="0">
      <alignment horizontal="center"/>
    </xf>
    <xf numFmtId="188" fontId="11" fillId="0" borderId="0">
      <alignment horizontal="center"/>
    </xf>
    <xf numFmtId="168" fontId="17" fillId="0" borderId="1">
      <alignment horizontal="left"/>
    </xf>
    <xf numFmtId="168" fontId="17" fillId="0" borderId="1">
      <alignment horizontal="left"/>
    </xf>
    <xf numFmtId="168" fontId="17" fillId="0" borderId="2">
      <alignment horizontal="left"/>
    </xf>
    <xf numFmtId="168" fontId="17" fillId="0" borderId="2">
      <alignment horizontal="left"/>
    </xf>
    <xf numFmtId="168" fontId="17" fillId="0" borderId="2">
      <alignment horizontal="left"/>
    </xf>
    <xf numFmtId="168" fontId="17" fillId="0" borderId="2">
      <alignment horizontal="left"/>
    </xf>
    <xf numFmtId="168" fontId="17" fillId="0" borderId="2">
      <alignment horizontal="left"/>
    </xf>
    <xf numFmtId="168" fontId="17" fillId="0" borderId="2">
      <alignment horizontal="left"/>
    </xf>
    <xf numFmtId="168" fontId="17" fillId="0" borderId="1">
      <alignment horizontal="left"/>
    </xf>
    <xf numFmtId="168" fontId="17" fillId="0" borderId="1">
      <alignment horizontal="left"/>
    </xf>
    <xf numFmtId="168" fontId="17" fillId="0" borderId="2">
      <alignment horizontal="left"/>
    </xf>
    <xf numFmtId="189" fontId="11" fillId="0" borderId="0">
      <alignment horizontal="center"/>
    </xf>
    <xf numFmtId="190" fontId="11" fillId="0" borderId="0">
      <alignment horizontal="center"/>
    </xf>
    <xf numFmtId="173" fontId="67" fillId="22" borderId="0" applyNumberFormat="0" applyBorder="0" applyAlignment="0" applyProtection="0"/>
    <xf numFmtId="173" fontId="211" fillId="16" borderId="0" applyNumberFormat="0" applyBorder="0" applyAlignment="0" applyProtection="0"/>
    <xf numFmtId="173" fontId="67" fillId="21" borderId="0" applyNumberFormat="0" applyBorder="0" applyAlignment="0" applyProtection="0"/>
    <xf numFmtId="173" fontId="211" fillId="37" borderId="0" applyNumberFormat="0" applyBorder="0" applyAlignment="0" applyProtection="0"/>
    <xf numFmtId="173" fontId="67" fillId="15" borderId="0" applyNumberFormat="0" applyBorder="0" applyAlignment="0" applyProtection="0"/>
    <xf numFmtId="173" fontId="211" fillId="38" borderId="0" applyNumberFormat="0" applyBorder="0" applyAlignment="0" applyProtection="0"/>
    <xf numFmtId="173" fontId="67" fillId="24" borderId="0" applyNumberFormat="0" applyBorder="0" applyAlignment="0" applyProtection="0"/>
    <xf numFmtId="173" fontId="211" fillId="24" borderId="0" applyNumberFormat="0" applyBorder="0" applyAlignment="0" applyProtection="0"/>
    <xf numFmtId="173" fontId="67" fillId="16" borderId="0" applyNumberFormat="0" applyBorder="0" applyAlignment="0" applyProtection="0"/>
    <xf numFmtId="173" fontId="211" fillId="39" borderId="0" applyNumberFormat="0" applyBorder="0" applyAlignment="0" applyProtection="0"/>
    <xf numFmtId="173" fontId="67" fillId="23" borderId="0" applyNumberFormat="0" applyBorder="0" applyAlignment="0" applyProtection="0"/>
    <xf numFmtId="173" fontId="211" fillId="23"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63" fillId="25" borderId="0" applyNumberFormat="0" applyBorder="0" applyAlignment="0" applyProtection="0"/>
    <xf numFmtId="0" fontId="209" fillId="16" borderId="0" applyNumberFormat="0" applyBorder="0" applyAlignment="0" applyProtection="0"/>
    <xf numFmtId="0" fontId="211" fillId="16" borderId="0" applyNumberFormat="0" applyBorder="0" applyAlignment="0" applyProtection="0"/>
    <xf numFmtId="0" fontId="210" fillId="16" borderId="0" applyNumberFormat="0" applyBorder="0" applyAlignment="0" applyProtection="0"/>
    <xf numFmtId="0" fontId="128" fillId="16" borderId="0" applyNumberFormat="0" applyBorder="0" applyAlignment="0" applyProtection="0"/>
    <xf numFmtId="0" fontId="211" fillId="16" borderId="0" applyNumberFormat="0" applyBorder="0" applyAlignment="0" applyProtection="0"/>
    <xf numFmtId="0" fontId="211" fillId="16" borderId="0" applyNumberFormat="0" applyBorder="0" applyAlignment="0" applyProtection="0"/>
    <xf numFmtId="0" fontId="162" fillId="2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63" fillId="23" borderId="0" applyNumberFormat="0" applyBorder="0" applyAlignment="0" applyProtection="0"/>
    <xf numFmtId="0" fontId="209" fillId="37" borderId="0" applyNumberFormat="0" applyBorder="0" applyAlignment="0" applyProtection="0"/>
    <xf numFmtId="0" fontId="211" fillId="37" borderId="0" applyNumberFormat="0" applyBorder="0" applyAlignment="0" applyProtection="0"/>
    <xf numFmtId="0" fontId="210" fillId="37" borderId="0" applyNumberFormat="0" applyBorder="0" applyAlignment="0" applyProtection="0"/>
    <xf numFmtId="0" fontId="128" fillId="23" borderId="0" applyNumberFormat="0" applyBorder="0" applyAlignment="0" applyProtection="0"/>
    <xf numFmtId="0" fontId="211" fillId="37" borderId="0" applyNumberFormat="0" applyBorder="0" applyAlignment="0" applyProtection="0"/>
    <xf numFmtId="0" fontId="211" fillId="37" borderId="0" applyNumberFormat="0" applyBorder="0" applyAlignment="0" applyProtection="0"/>
    <xf numFmtId="0" fontId="162" fillId="23"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63" fillId="26" borderId="0" applyNumberFormat="0" applyBorder="0" applyAlignment="0" applyProtection="0"/>
    <xf numFmtId="0" fontId="209" fillId="38" borderId="0" applyNumberFormat="0" applyBorder="0" applyAlignment="0" applyProtection="0"/>
    <xf numFmtId="0" fontId="211" fillId="38" borderId="0" applyNumberFormat="0" applyBorder="0" applyAlignment="0" applyProtection="0"/>
    <xf numFmtId="0" fontId="210" fillId="38" borderId="0" applyNumberFormat="0" applyBorder="0" applyAlignment="0" applyProtection="0"/>
    <xf numFmtId="0" fontId="128" fillId="26" borderId="0" applyNumberFormat="0" applyBorder="0" applyAlignment="0" applyProtection="0"/>
    <xf numFmtId="0" fontId="211" fillId="38" borderId="0" applyNumberFormat="0" applyBorder="0" applyAlignment="0" applyProtection="0"/>
    <xf numFmtId="0" fontId="211" fillId="38" borderId="0" applyNumberFormat="0" applyBorder="0" applyAlignment="0" applyProtection="0"/>
    <xf numFmtId="0" fontId="162" fillId="26" borderId="0" applyNumberFormat="0" applyBorder="0" applyAlignment="0" applyProtection="0"/>
    <xf numFmtId="0" fontId="18" fillId="19" borderId="0" applyNumberFormat="0" applyBorder="0" applyAlignment="0" applyProtection="0"/>
    <xf numFmtId="0" fontId="18" fillId="24" borderId="0" applyNumberFormat="0" applyBorder="0" applyAlignment="0" applyProtection="0"/>
    <xf numFmtId="0" fontId="163" fillId="19" borderId="0" applyNumberFormat="0" applyBorder="0" applyAlignment="0" applyProtection="0"/>
    <xf numFmtId="0" fontId="209" fillId="24" borderId="0" applyNumberFormat="0" applyBorder="0" applyAlignment="0" applyProtection="0"/>
    <xf numFmtId="0" fontId="211" fillId="24" borderId="0" applyNumberFormat="0" applyBorder="0" applyAlignment="0" applyProtection="0"/>
    <xf numFmtId="0" fontId="210" fillId="24" borderId="0" applyNumberFormat="0" applyBorder="0" applyAlignment="0" applyProtection="0"/>
    <xf numFmtId="0" fontId="128" fillId="24" borderId="0" applyNumberFormat="0" applyBorder="0" applyAlignment="0" applyProtection="0"/>
    <xf numFmtId="0" fontId="211" fillId="24" borderId="0" applyNumberFormat="0" applyBorder="0" applyAlignment="0" applyProtection="0"/>
    <xf numFmtId="0" fontId="211" fillId="24" borderId="0" applyNumberFormat="0" applyBorder="0" applyAlignment="0" applyProtection="0"/>
    <xf numFmtId="0" fontId="162" fillId="1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63" fillId="16" borderId="0" applyNumberFormat="0" applyBorder="0" applyAlignment="0" applyProtection="0"/>
    <xf numFmtId="0" fontId="209" fillId="39" borderId="0" applyNumberFormat="0" applyBorder="0" applyAlignment="0" applyProtection="0"/>
    <xf numFmtId="0" fontId="211" fillId="39" borderId="0" applyNumberFormat="0" applyBorder="0" applyAlignment="0" applyProtection="0"/>
    <xf numFmtId="0" fontId="210" fillId="39" borderId="0" applyNumberFormat="0" applyBorder="0" applyAlignment="0" applyProtection="0"/>
    <xf numFmtId="0" fontId="128" fillId="16" borderId="0" applyNumberFormat="0" applyBorder="0" applyAlignment="0" applyProtection="0"/>
    <xf numFmtId="0" fontId="211" fillId="39" borderId="0" applyNumberFormat="0" applyBorder="0" applyAlignment="0" applyProtection="0"/>
    <xf numFmtId="0" fontId="211" fillId="39" borderId="0" applyNumberFormat="0" applyBorder="0" applyAlignment="0" applyProtection="0"/>
    <xf numFmtId="0" fontId="162" fillId="16" borderId="0" applyNumberFormat="0" applyBorder="0" applyAlignment="0" applyProtection="0"/>
    <xf numFmtId="0" fontId="18" fillId="21" borderId="0" applyNumberFormat="0" applyBorder="0" applyAlignment="0" applyProtection="0"/>
    <xf numFmtId="0" fontId="18" fillId="23" borderId="0" applyNumberFormat="0" applyBorder="0" applyAlignment="0" applyProtection="0"/>
    <xf numFmtId="0" fontId="163" fillId="21" borderId="0" applyNumberFormat="0" applyBorder="0" applyAlignment="0" applyProtection="0"/>
    <xf numFmtId="0" fontId="209" fillId="23" borderId="0" applyNumberFormat="0" applyBorder="0" applyAlignment="0" applyProtection="0"/>
    <xf numFmtId="0" fontId="211" fillId="23" borderId="0" applyNumberFormat="0" applyBorder="0" applyAlignment="0" applyProtection="0"/>
    <xf numFmtId="0" fontId="210" fillId="23" borderId="0" applyNumberFormat="0" applyBorder="0" applyAlignment="0" applyProtection="0"/>
    <xf numFmtId="0" fontId="128" fillId="23" borderId="0" applyNumberFormat="0" applyBorder="0" applyAlignment="0" applyProtection="0"/>
    <xf numFmtId="0" fontId="211" fillId="23" borderId="0" applyNumberFormat="0" applyBorder="0" applyAlignment="0" applyProtection="0"/>
    <xf numFmtId="0" fontId="211" fillId="23" borderId="0" applyNumberFormat="0" applyBorder="0" applyAlignment="0" applyProtection="0"/>
    <xf numFmtId="0" fontId="162" fillId="21" borderId="0" applyNumberFormat="0" applyBorder="0" applyAlignment="0" applyProtection="0"/>
    <xf numFmtId="0" fontId="19" fillId="4" borderId="3" applyNumberFormat="0" applyAlignment="0" applyProtection="0"/>
    <xf numFmtId="0" fontId="19" fillId="4" borderId="3" applyNumberFormat="0" applyAlignment="0" applyProtection="0"/>
    <xf numFmtId="0" fontId="164" fillId="4" borderId="3" applyNumberFormat="0" applyAlignment="0" applyProtection="0"/>
    <xf numFmtId="0" fontId="212" fillId="9" borderId="42" applyNumberFormat="0" applyAlignment="0" applyProtection="0"/>
    <xf numFmtId="0" fontId="213" fillId="9" borderId="42" applyNumberFormat="0" applyAlignment="0" applyProtection="0"/>
    <xf numFmtId="0" fontId="214" fillId="9" borderId="42" applyNumberFormat="0" applyAlignment="0" applyProtection="0"/>
    <xf numFmtId="0" fontId="129" fillId="9" borderId="3" applyNumberFormat="0" applyAlignment="0" applyProtection="0"/>
    <xf numFmtId="0" fontId="19" fillId="9" borderId="3" applyNumberFormat="0" applyAlignment="0" applyProtection="0"/>
    <xf numFmtId="0" fontId="213" fillId="9" borderId="42" applyNumberFormat="0" applyAlignment="0" applyProtection="0"/>
    <xf numFmtId="0" fontId="213" fillId="9" borderId="42" applyNumberFormat="0" applyAlignment="0" applyProtection="0"/>
    <xf numFmtId="0" fontId="165" fillId="4" borderId="3" applyNumberFormat="0" applyAlignment="0" applyProtection="0"/>
    <xf numFmtId="173" fontId="68" fillId="10" borderId="0" applyNumberFormat="0" applyBorder="0" applyAlignment="0" applyProtection="0"/>
    <xf numFmtId="173" fontId="215" fillId="40" borderId="0" applyNumberFormat="0" applyBorder="0" applyAlignment="0" applyProtection="0"/>
    <xf numFmtId="191" fontId="69" fillId="0" borderId="0">
      <alignment horizontal="right"/>
    </xf>
    <xf numFmtId="0" fontId="20" fillId="4" borderId="4" applyNumberFormat="0" applyAlignment="0" applyProtection="0"/>
    <xf numFmtId="0" fontId="20" fillId="4" borderId="4" applyNumberFormat="0" applyAlignment="0" applyProtection="0"/>
    <xf numFmtId="0" fontId="166" fillId="4" borderId="4" applyNumberFormat="0" applyAlignment="0" applyProtection="0"/>
    <xf numFmtId="0" fontId="20" fillId="4" borderId="4" applyNumberFormat="0" applyAlignment="0" applyProtection="0"/>
    <xf numFmtId="0" fontId="65" fillId="9" borderId="43" applyNumberFormat="0" applyAlignment="0" applyProtection="0"/>
    <xf numFmtId="0" fontId="216" fillId="9" borderId="43" applyNumberFormat="0" applyAlignment="0" applyProtection="0"/>
    <xf numFmtId="0" fontId="189" fillId="9" borderId="43" applyNumberFormat="0" applyAlignment="0" applyProtection="0"/>
    <xf numFmtId="0" fontId="130" fillId="9" borderId="4" applyNumberFormat="0" applyAlignment="0" applyProtection="0"/>
    <xf numFmtId="0" fontId="160" fillId="9" borderId="4" applyNumberFormat="0" applyAlignment="0" applyProtection="0"/>
    <xf numFmtId="0" fontId="216" fillId="9" borderId="43" applyNumberFormat="0" applyAlignment="0" applyProtection="0"/>
    <xf numFmtId="0" fontId="216" fillId="9" borderId="43" applyNumberFormat="0" applyAlignment="0" applyProtection="0"/>
    <xf numFmtId="0" fontId="167" fillId="4" borderId="4" applyNumberFormat="0" applyAlignment="0" applyProtection="0"/>
    <xf numFmtId="0" fontId="15" fillId="27" borderId="5"/>
    <xf numFmtId="0" fontId="15" fillId="28" borderId="5"/>
    <xf numFmtId="173" fontId="31" fillId="29" borderId="6">
      <alignment horizontal="right" vertical="top" wrapText="1"/>
    </xf>
    <xf numFmtId="173" fontId="65" fillId="9" borderId="4" applyNumberFormat="0" applyAlignment="0" applyProtection="0"/>
    <xf numFmtId="173" fontId="216" fillId="9" borderId="43" applyNumberFormat="0" applyAlignment="0" applyProtection="0"/>
    <xf numFmtId="173" fontId="65" fillId="9" borderId="4" applyNumberFormat="0" applyAlignment="0" applyProtection="0"/>
    <xf numFmtId="0" fontId="15" fillId="0" borderId="1"/>
    <xf numFmtId="0" fontId="15" fillId="0" borderId="1"/>
    <xf numFmtId="173" fontId="70" fillId="18" borderId="7" applyNumberFormat="0" applyAlignment="0" applyProtection="0"/>
    <xf numFmtId="173" fontId="217" fillId="41" borderId="44" applyNumberFormat="0" applyAlignment="0" applyProtection="0"/>
    <xf numFmtId="173" fontId="40" fillId="30" borderId="0">
      <alignment horizontal="center"/>
    </xf>
    <xf numFmtId="0" fontId="40" fillId="30" borderId="0">
      <alignment horizontal="center"/>
    </xf>
    <xf numFmtId="0" fontId="21" fillId="30" borderId="0">
      <alignment horizontal="center" vertical="center"/>
    </xf>
    <xf numFmtId="0" fontId="22"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0" fontId="11" fillId="31" borderId="0">
      <alignment horizontal="center" wrapText="1"/>
    </xf>
    <xf numFmtId="0" fontId="22" fillId="31" borderId="0">
      <alignment horizontal="center" wrapText="1"/>
    </xf>
    <xf numFmtId="0" fontId="22" fillId="31" borderId="0">
      <alignment horizontal="center" wrapText="1"/>
    </xf>
    <xf numFmtId="0" fontId="22" fillId="31" borderId="0">
      <alignment horizontal="center" wrapText="1"/>
    </xf>
    <xf numFmtId="0" fontId="11" fillId="31" borderId="0">
      <alignment horizontal="center" wrapText="1"/>
    </xf>
    <xf numFmtId="0" fontId="11" fillId="31" borderId="0">
      <alignment horizontal="center" wrapText="1"/>
    </xf>
    <xf numFmtId="0" fontId="22" fillId="31" borderId="0">
      <alignment horizontal="center" wrapText="1"/>
    </xf>
    <xf numFmtId="0" fontId="11" fillId="31" borderId="0">
      <alignment horizontal="center" wrapText="1"/>
    </xf>
    <xf numFmtId="0" fontId="22" fillId="31" borderId="0">
      <alignment horizontal="center" wrapText="1"/>
    </xf>
    <xf numFmtId="0" fontId="11" fillId="31" borderId="0">
      <alignment horizontal="center" wrapText="1"/>
    </xf>
    <xf numFmtId="0" fontId="11" fillId="31" borderId="0">
      <alignment horizontal="center" wrapText="1"/>
    </xf>
    <xf numFmtId="0" fontId="22" fillId="31" borderId="0">
      <alignment horizontal="center" wrapText="1"/>
    </xf>
    <xf numFmtId="0" fontId="22" fillId="31" borderId="0">
      <alignment horizontal="center" wrapText="1"/>
    </xf>
    <xf numFmtId="0" fontId="11" fillId="31" borderId="0">
      <alignment horizontal="center" wrapText="1"/>
    </xf>
    <xf numFmtId="0" fontId="11" fillId="31" borderId="0">
      <alignment horizontal="center" wrapText="1"/>
    </xf>
    <xf numFmtId="0" fontId="22" fillId="31" borderId="0">
      <alignment horizontal="center" wrapText="1"/>
    </xf>
    <xf numFmtId="173" fontId="11" fillId="31" borderId="0">
      <alignment horizontal="center" wrapText="1"/>
    </xf>
    <xf numFmtId="0"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173" fontId="11" fillId="31" borderId="0">
      <alignment horizontal="center" wrapText="1"/>
    </xf>
    <xf numFmtId="0" fontId="23" fillId="30" borderId="0">
      <alignment horizontal="center"/>
    </xf>
    <xf numFmtId="169" fontId="24" fillId="0" borderId="0" applyFont="0" applyFill="0" applyBorder="0" applyAlignment="0" applyProtection="0"/>
    <xf numFmtId="170" fontId="11" fillId="0" borderId="0" applyFont="0" applyFill="0" applyBorder="0" applyAlignment="0" applyProtection="0"/>
    <xf numFmtId="170" fontId="71" fillId="0" borderId="0" applyFont="0" applyFill="0" applyBorder="0" applyAlignment="0" applyProtection="0"/>
    <xf numFmtId="173" fontId="72" fillId="0" borderId="0">
      <alignment horizontal="right" vertical="top"/>
    </xf>
    <xf numFmtId="170" fontId="24" fillId="0" borderId="0" applyFont="0" applyFill="0" applyBorder="0" applyAlignment="0" applyProtection="0"/>
    <xf numFmtId="0" fontId="151" fillId="0" borderId="0"/>
    <xf numFmtId="171" fontId="24" fillId="0" borderId="0" applyFont="0" applyFill="0" applyBorder="0" applyAlignment="0" applyProtection="0"/>
    <xf numFmtId="172" fontId="11" fillId="0" borderId="0" applyFont="0" applyFill="0" applyBorder="0" applyAlignment="0" applyProtection="0"/>
    <xf numFmtId="172" fontId="24" fillId="0" borderId="0" applyFont="0" applyFill="0" applyBorder="0" applyAlignment="0" applyProtection="0"/>
    <xf numFmtId="0" fontId="151" fillId="0" borderId="0">
      <alignment horizontal="center"/>
    </xf>
    <xf numFmtId="0" fontId="25" fillId="32" borderId="5" applyBorder="0">
      <protection locked="0"/>
    </xf>
    <xf numFmtId="41" fontId="11" fillId="0" borderId="0" applyFont="0" applyFill="0" applyBorder="0" applyAlignment="0" applyProtection="0"/>
    <xf numFmtId="41" fontId="11" fillId="0" borderId="0" applyFont="0" applyFill="0" applyBorder="0" applyAlignment="0" applyProtection="0"/>
    <xf numFmtId="170" fontId="1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170" fontId="9"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0" fontId="26" fillId="2" borderId="4" applyNumberFormat="0" applyAlignment="0" applyProtection="0"/>
    <xf numFmtId="0" fontId="26" fillId="2" borderId="4" applyNumberFormat="0" applyAlignment="0" applyProtection="0"/>
    <xf numFmtId="0" fontId="168" fillId="2" borderId="4" applyNumberFormat="0" applyAlignment="0" applyProtection="0"/>
    <xf numFmtId="0" fontId="26" fillId="2" borderId="4" applyNumberFormat="0" applyAlignment="0" applyProtection="0"/>
    <xf numFmtId="0" fontId="218" fillId="13" borderId="43" applyNumberFormat="0" applyAlignment="0" applyProtection="0"/>
    <xf numFmtId="0" fontId="219" fillId="13" borderId="43" applyNumberFormat="0" applyAlignment="0" applyProtection="0"/>
    <xf numFmtId="0" fontId="220" fillId="13" borderId="43" applyNumberFormat="0" applyAlignment="0" applyProtection="0"/>
    <xf numFmtId="0" fontId="131" fillId="13" borderId="4" applyNumberFormat="0" applyAlignment="0" applyProtection="0"/>
    <xf numFmtId="0" fontId="26" fillId="13" borderId="4" applyNumberFormat="0" applyAlignment="0" applyProtection="0"/>
    <xf numFmtId="0" fontId="219" fillId="13" borderId="43" applyNumberFormat="0" applyAlignment="0" applyProtection="0"/>
    <xf numFmtId="0" fontId="219" fillId="13" borderId="43" applyNumberFormat="0" applyAlignment="0" applyProtection="0"/>
    <xf numFmtId="0" fontId="169" fillId="2" borderId="4" applyNumberFormat="0" applyAlignment="0" applyProtection="0"/>
    <xf numFmtId="0" fontId="27" fillId="0" borderId="9"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9" applyNumberFormat="0" applyFill="0" applyAlignment="0" applyProtection="0"/>
    <xf numFmtId="0" fontId="221" fillId="0" borderId="8" applyNumberFormat="0" applyFill="0" applyAlignment="0" applyProtection="0"/>
    <xf numFmtId="0" fontId="222" fillId="0" borderId="8" applyNumberFormat="0" applyFill="0" applyAlignment="0" applyProtection="0"/>
    <xf numFmtId="0" fontId="223" fillId="0" borderId="8" applyNumberFormat="0" applyFill="0" applyAlignment="0" applyProtection="0"/>
    <xf numFmtId="0" fontId="132" fillId="0" borderId="8" applyNumberFormat="0" applyFill="0" applyAlignment="0" applyProtection="0"/>
    <xf numFmtId="0" fontId="27" fillId="0" borderId="8" applyNumberFormat="0" applyFill="0" applyAlignment="0" applyProtection="0"/>
    <xf numFmtId="0" fontId="222" fillId="0" borderId="8" applyNumberFormat="0" applyFill="0" applyAlignment="0" applyProtection="0"/>
    <xf numFmtId="0" fontId="222" fillId="0" borderId="8" applyNumberFormat="0" applyFill="0" applyAlignment="0" applyProtection="0"/>
    <xf numFmtId="0" fontId="170"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71" fillId="0" borderId="0" applyNumberFormat="0" applyFill="0" applyBorder="0" applyAlignment="0" applyProtection="0"/>
    <xf numFmtId="0" fontId="224" fillId="0" borderId="0" applyNumberFormat="0" applyFill="0" applyBorder="0" applyAlignment="0" applyProtection="0"/>
    <xf numFmtId="0" fontId="225" fillId="0" borderId="0" applyNumberFormat="0" applyFill="0" applyBorder="0" applyAlignment="0" applyProtection="0"/>
    <xf numFmtId="0" fontId="226" fillId="0" borderId="0" applyNumberFormat="0" applyFill="0" applyBorder="0" applyAlignment="0" applyProtection="0"/>
    <xf numFmtId="0" fontId="133"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172" fillId="0" borderId="0" applyNumberFormat="0" applyFill="0" applyBorder="0" applyAlignment="0" applyProtection="0"/>
    <xf numFmtId="173" fontId="73" fillId="32" borderId="5">
      <protection locked="0"/>
    </xf>
    <xf numFmtId="173" fontId="11" fillId="32" borderId="1"/>
    <xf numFmtId="173" fontId="11" fillId="30" borderId="0"/>
    <xf numFmtId="173" fontId="22"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11" fillId="0" borderId="0" applyFont="0" applyFill="0" applyBorder="0" applyAlignment="0" applyProtection="0"/>
    <xf numFmtId="44" fontId="11" fillId="0" borderId="0" applyFont="0" applyFill="0" applyBorder="0" applyAlignment="0" applyProtection="0"/>
    <xf numFmtId="173" fontId="11" fillId="0" borderId="0" applyFont="0" applyFill="0" applyBorder="0" applyAlignment="0" applyProtection="0"/>
    <xf numFmtId="192" fontId="11" fillId="0" borderId="0" applyFont="0" applyFill="0" applyBorder="0" applyAlignment="0" applyProtection="0"/>
    <xf numFmtId="173" fontId="22" fillId="0" borderId="0" applyFont="0" applyFill="0" applyBorder="0" applyAlignment="0" applyProtection="0"/>
    <xf numFmtId="173" fontId="11" fillId="0" borderId="0" applyFont="0" applyFill="0" applyBorder="0" applyAlignment="0" applyProtection="0"/>
    <xf numFmtId="44" fontId="11" fillId="0" borderId="0" applyFont="0" applyFill="0" applyBorder="0" applyAlignment="0" applyProtection="0"/>
    <xf numFmtId="173" fontId="22"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73" fontId="11"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73" fontId="11" fillId="0" borderId="0" applyFont="0" applyFill="0" applyBorder="0" applyAlignment="0" applyProtection="0"/>
    <xf numFmtId="192" fontId="11" fillId="0" borderId="0" applyFont="0" applyFill="0" applyBorder="0" applyAlignment="0" applyProtection="0"/>
    <xf numFmtId="173" fontId="22"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73"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2" fontId="11" fillId="0" borderId="0" applyFont="0" applyFill="0" applyBorder="0" applyAlignment="0" applyProtection="0"/>
    <xf numFmtId="44" fontId="11" fillId="0" borderId="0" applyFont="0" applyFill="0" applyBorder="0" applyAlignment="0" applyProtection="0"/>
    <xf numFmtId="193" fontId="11" fillId="0" borderId="0" applyFont="0" applyFill="0" applyBorder="0" applyAlignment="0" applyProtection="0"/>
    <xf numFmtId="173" fontId="74" fillId="0" borderId="0" applyNumberFormat="0" applyFill="0" applyBorder="0" applyAlignment="0" applyProtection="0"/>
    <xf numFmtId="173" fontId="225" fillId="0" borderId="0" applyNumberFormat="0" applyFill="0" applyBorder="0" applyAlignment="0" applyProtection="0"/>
    <xf numFmtId="0" fontId="151" fillId="0" borderId="0"/>
    <xf numFmtId="0" fontId="29" fillId="30" borderId="1">
      <alignment horizontal="left"/>
    </xf>
    <xf numFmtId="0" fontId="30" fillId="30" borderId="0">
      <alignment horizontal="left"/>
    </xf>
    <xf numFmtId="0" fontId="30" fillId="30" borderId="0">
      <alignment horizontal="left"/>
    </xf>
    <xf numFmtId="0" fontId="30" fillId="30" borderId="0">
      <alignment horizontal="left"/>
    </xf>
    <xf numFmtId="173" fontId="30" fillId="30" borderId="0">
      <alignment horizontal="left"/>
    </xf>
    <xf numFmtId="173" fontId="30" fillId="30" borderId="0">
      <alignment horizontal="left"/>
    </xf>
    <xf numFmtId="173" fontId="30" fillId="30" borderId="0">
      <alignment horizontal="left"/>
    </xf>
    <xf numFmtId="0" fontId="1" fillId="30" borderId="0">
      <alignment horizontal="left"/>
    </xf>
    <xf numFmtId="0" fontId="1" fillId="30" borderId="0">
      <alignment horizontal="left"/>
    </xf>
    <xf numFmtId="0" fontId="30" fillId="30" borderId="0">
      <alignment horizontal="left"/>
    </xf>
    <xf numFmtId="173" fontId="30" fillId="30" borderId="0">
      <alignment horizontal="left"/>
    </xf>
    <xf numFmtId="0" fontId="1" fillId="30" borderId="0">
      <alignment horizontal="left"/>
    </xf>
    <xf numFmtId="173" fontId="30" fillId="30" borderId="0">
      <alignment horizontal="left"/>
    </xf>
    <xf numFmtId="0" fontId="1" fillId="30" borderId="0">
      <alignment horizontal="left"/>
    </xf>
    <xf numFmtId="173" fontId="75" fillId="11" borderId="0" applyNumberFormat="0" applyBorder="0" applyAlignment="0" applyProtection="0"/>
    <xf numFmtId="173" fontId="227" fillId="42" borderId="0" applyNumberFormat="0" applyBorder="0" applyAlignment="0" applyProtection="0"/>
    <xf numFmtId="0" fontId="31" fillId="33" borderId="0">
      <alignment horizontal="right" vertical="top" wrapText="1"/>
    </xf>
    <xf numFmtId="0" fontId="31" fillId="33" borderId="0">
      <alignment horizontal="right" vertical="top" textRotation="90" wrapText="1"/>
    </xf>
    <xf numFmtId="0" fontId="32" fillId="8" borderId="0" applyNumberFormat="0" applyBorder="0" applyAlignment="0" applyProtection="0"/>
    <xf numFmtId="0" fontId="32" fillId="8" borderId="0" applyNumberFormat="0" applyBorder="0" applyAlignment="0" applyProtection="0"/>
    <xf numFmtId="0" fontId="173" fillId="8" borderId="0" applyNumberFormat="0" applyBorder="0" applyAlignment="0" applyProtection="0"/>
    <xf numFmtId="0" fontId="228" fillId="42" borderId="0" applyNumberFormat="0" applyBorder="0" applyAlignment="0" applyProtection="0"/>
    <xf numFmtId="0" fontId="227" fillId="42" borderId="0" applyNumberFormat="0" applyBorder="0" applyAlignment="0" applyProtection="0"/>
    <xf numFmtId="0" fontId="229" fillId="42" borderId="0" applyNumberFormat="0" applyBorder="0" applyAlignment="0" applyProtection="0"/>
    <xf numFmtId="0" fontId="134" fillId="8" borderId="0" applyNumberFormat="0" applyBorder="0" applyAlignment="0" applyProtection="0"/>
    <xf numFmtId="0" fontId="227" fillId="42" borderId="0" applyNumberFormat="0" applyBorder="0" applyAlignment="0" applyProtection="0"/>
    <xf numFmtId="0" fontId="227" fillId="42" borderId="0" applyNumberFormat="0" applyBorder="0" applyAlignment="0" applyProtection="0"/>
    <xf numFmtId="0" fontId="174" fillId="8" borderId="0" applyNumberFormat="0" applyBorder="0" applyAlignment="0" applyProtection="0"/>
    <xf numFmtId="173" fontId="76" fillId="0" borderId="10" applyNumberFormat="0" applyFill="0" applyAlignment="0" applyProtection="0"/>
    <xf numFmtId="173" fontId="200" fillId="0" borderId="11" applyNumberFormat="0" applyFill="0" applyAlignment="0" applyProtection="0"/>
    <xf numFmtId="173" fontId="77" fillId="0" borderId="12" applyNumberFormat="0" applyFill="0" applyAlignment="0" applyProtection="0"/>
    <xf numFmtId="173" fontId="201" fillId="0" borderId="13" applyNumberFormat="0" applyFill="0" applyAlignment="0" applyProtection="0"/>
    <xf numFmtId="173" fontId="78" fillId="0" borderId="14" applyNumberFormat="0" applyFill="0" applyAlignment="0" applyProtection="0"/>
    <xf numFmtId="173" fontId="202" fillId="0" borderId="15" applyNumberFormat="0" applyFill="0" applyAlignment="0" applyProtection="0"/>
    <xf numFmtId="173" fontId="78" fillId="0" borderId="0" applyNumberFormat="0" applyFill="0" applyBorder="0" applyAlignment="0" applyProtection="0"/>
    <xf numFmtId="173" fontId="202" fillId="0" borderId="0" applyNumberFormat="0" applyFill="0" applyBorder="0" applyAlignment="0" applyProtection="0"/>
    <xf numFmtId="0" fontId="11" fillId="13" borderId="16" applyNumberFormat="0" applyFont="0" applyAlignment="0" applyProtection="0"/>
    <xf numFmtId="0" fontId="230" fillId="0" borderId="0" applyNumberFormat="0" applyFill="0" applyBorder="0" applyAlignment="0" applyProtection="0"/>
    <xf numFmtId="0" fontId="10" fillId="0" borderId="0" applyNumberFormat="0" applyFill="0" applyBorder="0" applyAlignment="0" applyProtection="0">
      <alignment vertical="top"/>
      <protection locked="0"/>
    </xf>
    <xf numFmtId="0" fontId="231"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31" fillId="0" borderId="0" applyNumberFormat="0" applyFill="0" applyBorder="0" applyAlignment="0" applyProtection="0"/>
    <xf numFmtId="0" fontId="10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79" fontId="232" fillId="0" borderId="0" applyNumberFormat="0" applyFill="0" applyBorder="0" applyAlignment="0" applyProtection="0"/>
    <xf numFmtId="0" fontId="10" fillId="0" borderId="0" applyNumberFormat="0" applyFill="0" applyBorder="0" applyAlignment="0" applyProtection="0">
      <alignment vertical="top"/>
      <protection locked="0"/>
    </xf>
    <xf numFmtId="179" fontId="232" fillId="0" borderId="0" applyNumberFormat="0" applyFill="0" applyBorder="0" applyAlignment="0" applyProtection="0"/>
    <xf numFmtId="0" fontId="106" fillId="0" borderId="0" applyNumberFormat="0" applyFill="0" applyBorder="0" applyAlignment="0" applyProtection="0">
      <alignment vertical="top"/>
      <protection locked="0"/>
    </xf>
    <xf numFmtId="0" fontId="231" fillId="0" borderId="0" applyNumberFormat="0" applyFill="0" applyBorder="0" applyAlignment="0" applyProtection="0"/>
    <xf numFmtId="0" fontId="105"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31" fillId="0" borderId="0" applyNumberFormat="0" applyFill="0" applyBorder="0" applyAlignment="0" applyProtection="0"/>
    <xf numFmtId="0" fontId="231" fillId="0" borderId="0" applyNumberFormat="0" applyFill="0" applyBorder="0" applyAlignment="0" applyProtection="0"/>
    <xf numFmtId="0" fontId="105" fillId="0" borderId="0" applyNumberFormat="0" applyFont="0" applyFill="0" applyBorder="0" applyAlignment="0" applyProtection="0"/>
    <xf numFmtId="0" fontId="230" fillId="0" borderId="0" applyNumberFormat="0" applyFill="0" applyBorder="0" applyAlignment="0" applyProtection="0"/>
    <xf numFmtId="0" fontId="106"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173" fontId="80" fillId="13" borderId="4" applyNumberFormat="0" applyAlignment="0" applyProtection="0"/>
    <xf numFmtId="173" fontId="219" fillId="13" borderId="43" applyNumberFormat="0" applyAlignment="0" applyProtection="0"/>
    <xf numFmtId="173" fontId="80" fillId="13" borderId="4" applyNumberFormat="0" applyAlignment="0" applyProtection="0"/>
    <xf numFmtId="0" fontId="12" fillId="31" borderId="0">
      <alignment horizontal="center"/>
    </xf>
    <xf numFmtId="0" fontId="12" fillId="31" borderId="0">
      <alignment horizontal="center"/>
    </xf>
    <xf numFmtId="0" fontId="12" fillId="31" borderId="0">
      <alignment horizontal="center"/>
    </xf>
    <xf numFmtId="0" fontId="12" fillId="31" borderId="0">
      <alignment horizontal="center"/>
    </xf>
    <xf numFmtId="173" fontId="11" fillId="30" borderId="1">
      <alignment horizontal="centerContinuous" wrapText="1"/>
    </xf>
    <xf numFmtId="0" fontId="11" fillId="30" borderId="1">
      <alignment horizontal="centerContinuous" wrapText="1"/>
    </xf>
    <xf numFmtId="173" fontId="35" fillId="34" borderId="0">
      <alignment horizontal="center" wrapText="1"/>
    </xf>
    <xf numFmtId="43" fontId="9" fillId="0" borderId="0" applyFont="0" applyFill="0" applyBorder="0" applyAlignment="0" applyProtection="0"/>
    <xf numFmtId="170" fontId="22"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170" fontId="11"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170" fontId="22" fillId="0" borderId="0" applyFont="0" applyFill="0" applyBorder="0" applyAlignment="0" applyProtection="0"/>
    <xf numFmtId="170" fontId="11" fillId="0" borderId="0" applyFont="0" applyFill="0" applyBorder="0" applyAlignment="0" applyProtection="0"/>
    <xf numFmtId="43" fontId="9" fillId="0" borderId="0" applyFont="0" applyFill="0" applyBorder="0" applyAlignment="0" applyProtection="0"/>
    <xf numFmtId="170" fontId="153" fillId="0" borderId="0" applyFont="0" applyFill="0" applyBorder="0" applyAlignment="0" applyProtection="0"/>
    <xf numFmtId="170"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43" fontId="9" fillId="0" borderId="0" applyFont="0" applyFill="0" applyBorder="0" applyAlignment="0" applyProtection="0"/>
    <xf numFmtId="43" fontId="153" fillId="0" borderId="0" applyFont="0" applyFill="0" applyBorder="0" applyAlignment="0" applyProtection="0"/>
    <xf numFmtId="43" fontId="187" fillId="0" borderId="0" applyFont="0" applyFill="0" applyBorder="0" applyAlignment="0" applyProtection="0"/>
    <xf numFmtId="170" fontId="9" fillId="0" borderId="0" applyFont="0" applyFill="0" applyBorder="0" applyAlignment="0" applyProtection="0"/>
    <xf numFmtId="43" fontId="158" fillId="0" borderId="0" applyFont="0" applyFill="0" applyBorder="0" applyAlignment="0" applyProtection="0"/>
    <xf numFmtId="3" fontId="81" fillId="0" borderId="0" applyFont="0" applyFill="0" applyBorder="0" applyAlignment="0" applyProtection="0"/>
    <xf numFmtId="0" fontId="15" fillId="30" borderId="17">
      <alignment wrapText="1"/>
    </xf>
    <xf numFmtId="173" fontId="82" fillId="30" borderId="17">
      <alignment wrapText="1"/>
    </xf>
    <xf numFmtId="173" fontId="15" fillId="30" borderId="17">
      <alignment wrapText="1"/>
    </xf>
    <xf numFmtId="173" fontId="15" fillId="30" borderId="17">
      <alignment wrapText="1"/>
    </xf>
    <xf numFmtId="173" fontId="82" fillId="30" borderId="17">
      <alignment wrapText="1"/>
    </xf>
    <xf numFmtId="0" fontId="15" fillId="30" borderId="18"/>
    <xf numFmtId="173" fontId="82" fillId="30" borderId="18"/>
    <xf numFmtId="173" fontId="15" fillId="30" borderId="18"/>
    <xf numFmtId="0" fontId="15" fillId="30" borderId="18"/>
    <xf numFmtId="0" fontId="15" fillId="30" borderId="19"/>
    <xf numFmtId="173" fontId="82" fillId="30" borderId="19"/>
    <xf numFmtId="173" fontId="15" fillId="30" borderId="19"/>
    <xf numFmtId="0" fontId="15" fillId="30" borderId="19"/>
    <xf numFmtId="0" fontId="15" fillId="30" borderId="20">
      <alignment horizontal="center" wrapText="1"/>
    </xf>
    <xf numFmtId="0" fontId="10" fillId="0" borderId="0" applyNumberFormat="0" applyFill="0" applyBorder="0" applyAlignment="0" applyProtection="0">
      <alignment vertical="top"/>
      <protection locked="0"/>
    </xf>
    <xf numFmtId="173" fontId="83" fillId="0" borderId="21" applyNumberFormat="0" applyFill="0" applyAlignment="0" applyProtection="0"/>
    <xf numFmtId="173" fontId="203" fillId="0" borderId="21" applyNumberFormat="0" applyFill="0" applyAlignment="0" applyProtection="0"/>
    <xf numFmtId="173" fontId="11" fillId="0" borderId="0" applyFont="0" applyFill="0" applyBorder="0" applyAlignment="0" applyProtection="0"/>
    <xf numFmtId="0" fontId="33" fillId="13" borderId="0" applyNumberFormat="0" applyBorder="0" applyAlignment="0" applyProtection="0"/>
    <xf numFmtId="0" fontId="96" fillId="13" borderId="0" applyNumberFormat="0" applyBorder="0" applyAlignment="0" applyProtection="0"/>
    <xf numFmtId="0" fontId="175" fillId="13" borderId="0" applyNumberFormat="0" applyBorder="0" applyAlignment="0" applyProtection="0"/>
    <xf numFmtId="0" fontId="190" fillId="43" borderId="0" applyNumberFormat="0" applyBorder="0" applyAlignment="0" applyProtection="0"/>
    <xf numFmtId="0" fontId="233" fillId="43" borderId="0" applyNumberFormat="0" applyBorder="0" applyAlignment="0" applyProtection="0"/>
    <xf numFmtId="0" fontId="191" fillId="43" borderId="0" applyNumberFormat="0" applyBorder="0" applyAlignment="0" applyProtection="0"/>
    <xf numFmtId="0" fontId="135" fillId="13" borderId="0" applyNumberFormat="0" applyBorder="0" applyAlignment="0" applyProtection="0"/>
    <xf numFmtId="0" fontId="233" fillId="43" borderId="0" applyNumberFormat="0" applyBorder="0" applyAlignment="0" applyProtection="0"/>
    <xf numFmtId="0" fontId="233" fillId="43" borderId="0" applyNumberFormat="0" applyBorder="0" applyAlignment="0" applyProtection="0"/>
    <xf numFmtId="0" fontId="176" fillId="13" borderId="0" applyNumberFormat="0" applyBorder="0" applyAlignment="0" applyProtection="0"/>
    <xf numFmtId="0" fontId="84" fillId="0" borderId="22" applyFont="0" applyBorder="0" applyAlignment="0"/>
    <xf numFmtId="173" fontId="11" fillId="0" borderId="0" applyNumberFormat="0" applyFill="0" applyBorder="0" applyAlignment="0" applyProtection="0"/>
    <xf numFmtId="173" fontId="11" fillId="0" borderId="0" applyNumberFormat="0" applyFill="0" applyBorder="0" applyAlignment="0" applyProtection="0"/>
    <xf numFmtId="173" fontId="207" fillId="0" borderId="0"/>
    <xf numFmtId="173" fontId="207" fillId="0" borderId="0"/>
    <xf numFmtId="173" fontId="30" fillId="0" borderId="0"/>
    <xf numFmtId="173" fontId="30" fillId="0" borderId="0"/>
    <xf numFmtId="173" fontId="85" fillId="0" borderId="0"/>
    <xf numFmtId="173" fontId="85" fillId="0" borderId="0"/>
    <xf numFmtId="173" fontId="206" fillId="0" borderId="0"/>
    <xf numFmtId="0" fontId="22" fillId="0" borderId="0"/>
    <xf numFmtId="173" fontId="207" fillId="0" borderId="0"/>
    <xf numFmtId="173" fontId="207" fillId="0" borderId="0"/>
    <xf numFmtId="173" fontId="207" fillId="0" borderId="0"/>
    <xf numFmtId="173" fontId="207" fillId="0" borderId="0"/>
    <xf numFmtId="173" fontId="207" fillId="0" borderId="0"/>
    <xf numFmtId="173" fontId="207" fillId="0" borderId="0"/>
    <xf numFmtId="173" fontId="207" fillId="0" borderId="0"/>
    <xf numFmtId="173" fontId="11" fillId="0" borderId="0"/>
    <xf numFmtId="173" fontId="24" fillId="0" borderId="0"/>
    <xf numFmtId="0" fontId="11" fillId="0" borderId="0"/>
    <xf numFmtId="0" fontId="22"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2" fillId="0" borderId="0"/>
    <xf numFmtId="173" fontId="11" fillId="0" borderId="0"/>
    <xf numFmtId="0" fontId="11" fillId="0" borderId="0"/>
    <xf numFmtId="173" fontId="207" fillId="0" borderId="0"/>
    <xf numFmtId="173" fontId="11" fillId="0" borderId="0"/>
    <xf numFmtId="173" fontId="207" fillId="0" borderId="0"/>
    <xf numFmtId="173" fontId="11" fillId="0" borderId="0"/>
    <xf numFmtId="173" fontId="207" fillId="0" borderId="0"/>
    <xf numFmtId="173" fontId="11" fillId="0" borderId="0"/>
    <xf numFmtId="173" fontId="207" fillId="0" borderId="0"/>
    <xf numFmtId="173" fontId="11" fillId="0" borderId="0" applyNumberFormat="0" applyFill="0" applyBorder="0" applyAlignment="0" applyProtection="0"/>
    <xf numFmtId="173" fontId="207" fillId="0" borderId="0"/>
    <xf numFmtId="173" fontId="207" fillId="0" borderId="0"/>
    <xf numFmtId="173" fontId="11" fillId="0" borderId="0"/>
    <xf numFmtId="173" fontId="11" fillId="0" borderId="0"/>
    <xf numFmtId="173" fontId="11" fillId="0" borderId="0"/>
    <xf numFmtId="173" fontId="207" fillId="0" borderId="0"/>
    <xf numFmtId="173" fontId="11" fillId="0" borderId="0"/>
    <xf numFmtId="173" fontId="11" fillId="0" borderId="0"/>
    <xf numFmtId="173" fontId="207" fillId="0" borderId="0"/>
    <xf numFmtId="173" fontId="30" fillId="0" borderId="0"/>
    <xf numFmtId="173" fontId="30" fillId="0" borderId="0"/>
    <xf numFmtId="173" fontId="11" fillId="0" borderId="0"/>
    <xf numFmtId="173" fontId="207" fillId="0" borderId="0"/>
    <xf numFmtId="173" fontId="30" fillId="0" borderId="0"/>
    <xf numFmtId="173" fontId="30" fillId="0" borderId="0"/>
    <xf numFmtId="173" fontId="85" fillId="0" borderId="0"/>
    <xf numFmtId="173" fontId="11" fillId="0" borderId="0"/>
    <xf numFmtId="173" fontId="11" fillId="0" borderId="0" applyNumberFormat="0" applyFill="0" applyBorder="0" applyAlignment="0" applyProtection="0"/>
    <xf numFmtId="173" fontId="85" fillId="0" borderId="0"/>
    <xf numFmtId="173" fontId="207" fillId="0" borderId="0"/>
    <xf numFmtId="173" fontId="30" fillId="0" borderId="0"/>
    <xf numFmtId="173" fontId="30" fillId="0" borderId="0"/>
    <xf numFmtId="173" fontId="30" fillId="0" borderId="0"/>
    <xf numFmtId="173" fontId="30"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85" fillId="0" borderId="0"/>
    <xf numFmtId="173" fontId="30" fillId="0" borderId="0"/>
    <xf numFmtId="173" fontId="30" fillId="0" borderId="0"/>
    <xf numFmtId="173" fontId="30" fillId="0" borderId="0"/>
    <xf numFmtId="1" fontId="12" fillId="32" borderId="17">
      <alignment horizontal="right"/>
    </xf>
    <xf numFmtId="173" fontId="86" fillId="7" borderId="16"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9"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86" fillId="7" borderId="16"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173" fontId="30" fillId="44" borderId="45" applyNumberFormat="0" applyFont="0" applyAlignment="0" applyProtection="0"/>
    <xf numFmtId="0" fontId="9" fillId="44" borderId="45" applyNumberFormat="0" applyFont="0" applyAlignment="0" applyProtection="0"/>
    <xf numFmtId="0" fontId="153" fillId="44" borderId="45" applyNumberFormat="0" applyFont="0" applyAlignment="0" applyProtection="0"/>
    <xf numFmtId="0" fontId="187" fillId="44" borderId="45" applyNumberFormat="0" applyFont="0" applyAlignment="0" applyProtection="0"/>
    <xf numFmtId="0" fontId="9" fillId="44" borderId="45" applyNumberFormat="0" applyFont="0" applyAlignment="0" applyProtection="0"/>
    <xf numFmtId="0" fontId="153" fillId="44" borderId="45" applyNumberFormat="0" applyFont="0" applyAlignment="0" applyProtection="0"/>
    <xf numFmtId="0" fontId="187" fillId="44" borderId="45" applyNumberFormat="0" applyFont="0" applyAlignment="0" applyProtection="0"/>
    <xf numFmtId="0" fontId="9" fillId="44" borderId="45" applyNumberFormat="0" applyFont="0" applyAlignment="0" applyProtection="0"/>
    <xf numFmtId="0" fontId="153" fillId="44" borderId="45" applyNumberFormat="0" applyFont="0" applyAlignment="0" applyProtection="0"/>
    <xf numFmtId="0" fontId="187" fillId="44" borderId="45" applyNumberFormat="0" applyFont="0" applyAlignment="0" applyProtection="0"/>
    <xf numFmtId="0" fontId="9" fillId="44" borderId="45" applyNumberFormat="0" applyFont="0" applyAlignment="0" applyProtection="0"/>
    <xf numFmtId="0" fontId="153" fillId="44" borderId="45" applyNumberFormat="0" applyFont="0" applyAlignment="0" applyProtection="0"/>
    <xf numFmtId="0" fontId="187" fillId="44" borderId="45" applyNumberFormat="0" applyFont="0" applyAlignment="0" applyProtection="0"/>
    <xf numFmtId="0" fontId="9" fillId="44" borderId="45" applyNumberFormat="0" applyFont="0" applyAlignment="0" applyProtection="0"/>
    <xf numFmtId="0" fontId="153" fillId="44" borderId="45" applyNumberFormat="0" applyFont="0" applyAlignment="0" applyProtection="0"/>
    <xf numFmtId="0" fontId="187" fillId="44" borderId="45" applyNumberFormat="0" applyFont="0" applyAlignment="0" applyProtection="0"/>
    <xf numFmtId="0" fontId="9" fillId="44" borderId="45" applyNumberFormat="0" applyFont="0" applyAlignment="0" applyProtection="0"/>
    <xf numFmtId="0" fontId="153" fillId="44" borderId="45" applyNumberFormat="0" applyFont="0" applyAlignment="0" applyProtection="0"/>
    <xf numFmtId="0" fontId="187" fillId="44" borderId="45" applyNumberFormat="0" applyFont="0" applyAlignment="0" applyProtection="0"/>
    <xf numFmtId="0" fontId="22" fillId="7" borderId="16" applyNumberFormat="0" applyFont="0" applyAlignment="0" applyProtection="0"/>
    <xf numFmtId="0" fontId="16" fillId="7" borderId="16" applyNumberFormat="0" applyFont="0" applyAlignment="0" applyProtection="0"/>
    <xf numFmtId="0" fontId="16" fillId="7" borderId="16" applyNumberFormat="0" applyFont="0" applyAlignment="0" applyProtection="0"/>
    <xf numFmtId="0" fontId="9" fillId="7" borderId="16" applyNumberFormat="0" applyFont="0" applyAlignment="0" applyProtection="0"/>
    <xf numFmtId="0" fontId="11" fillId="7" borderId="16" applyNumberFormat="0" applyFont="0" applyAlignment="0" applyProtection="0"/>
    <xf numFmtId="0" fontId="90" fillId="7" borderId="16" applyNumberFormat="0" applyFont="0" applyAlignment="0" applyProtection="0"/>
    <xf numFmtId="0" fontId="11" fillId="7" borderId="16" applyNumberFormat="0" applyFont="0" applyAlignment="0" applyProtection="0"/>
    <xf numFmtId="0" fontId="154" fillId="44" borderId="45" applyNumberFormat="0" applyFont="0" applyAlignment="0" applyProtection="0"/>
    <xf numFmtId="0" fontId="186" fillId="44" borderId="45" applyNumberFormat="0" applyFont="0" applyAlignment="0" applyProtection="0"/>
    <xf numFmtId="0" fontId="103" fillId="44" borderId="45" applyNumberFormat="0" applyFont="0" applyAlignment="0" applyProtection="0"/>
    <xf numFmtId="0" fontId="155" fillId="44" borderId="45" applyNumberFormat="0" applyFont="0" applyAlignment="0" applyProtection="0"/>
    <xf numFmtId="0" fontId="188" fillId="44" borderId="45" applyNumberFormat="0" applyFont="0" applyAlignment="0" applyProtection="0"/>
    <xf numFmtId="0" fontId="9" fillId="44" borderId="45" applyNumberFormat="0" applyFont="0" applyAlignment="0" applyProtection="0"/>
    <xf numFmtId="0" fontId="16" fillId="7" borderId="16" applyNumberFormat="0" applyFont="0" applyAlignment="0" applyProtection="0"/>
    <xf numFmtId="0" fontId="16" fillId="7" borderId="16" applyNumberFormat="0" applyFont="0" applyAlignment="0" applyProtection="0"/>
    <xf numFmtId="0" fontId="9" fillId="7" borderId="16" applyNumberFormat="0" applyFont="0" applyAlignment="0" applyProtection="0"/>
    <xf numFmtId="0" fontId="9" fillId="7" borderId="16" applyNumberFormat="0" applyFont="0" applyAlignment="0" applyProtection="0"/>
    <xf numFmtId="0" fontId="9" fillId="44" borderId="45" applyNumberFormat="0" applyFont="0" applyAlignment="0" applyProtection="0"/>
    <xf numFmtId="0" fontId="11" fillId="7" borderId="16" applyNumberFormat="0" applyFont="0" applyAlignment="0" applyProtection="0"/>
    <xf numFmtId="0" fontId="9" fillId="44" borderId="45" applyNumberFormat="0" applyFont="0" applyAlignment="0" applyProtection="0"/>
    <xf numFmtId="0" fontId="155" fillId="44" borderId="45" applyNumberFormat="0" applyFont="0" applyAlignment="0" applyProtection="0"/>
    <xf numFmtId="0" fontId="188" fillId="44" borderId="45" applyNumberFormat="0" applyFont="0" applyAlignment="0" applyProtection="0"/>
    <xf numFmtId="0" fontId="9" fillId="44" borderId="45" applyNumberFormat="0" applyFont="0" applyAlignment="0" applyProtection="0"/>
    <xf numFmtId="0" fontId="9" fillId="44" borderId="45" applyNumberFormat="0" applyFont="0" applyAlignment="0" applyProtection="0"/>
    <xf numFmtId="0" fontId="153" fillId="44" borderId="45" applyNumberFormat="0" applyFont="0" applyAlignment="0" applyProtection="0"/>
    <xf numFmtId="0" fontId="187" fillId="44" borderId="45" applyNumberFormat="0" applyFont="0" applyAlignment="0" applyProtection="0"/>
    <xf numFmtId="0" fontId="155" fillId="44" borderId="45" applyNumberFormat="0" applyFont="0" applyAlignment="0" applyProtection="0"/>
    <xf numFmtId="0" fontId="188" fillId="44" borderId="45" applyNumberFormat="0" applyFont="0" applyAlignment="0" applyProtection="0"/>
    <xf numFmtId="0" fontId="9" fillId="44" borderId="45" applyNumberFormat="0" applyFont="0" applyAlignment="0" applyProtection="0"/>
    <xf numFmtId="0" fontId="103" fillId="44" borderId="45" applyNumberFormat="0" applyFont="0" applyAlignment="0" applyProtection="0"/>
    <xf numFmtId="0" fontId="155" fillId="44" borderId="45" applyNumberFormat="0" applyFont="0" applyAlignment="0" applyProtection="0"/>
    <xf numFmtId="0" fontId="188" fillId="44" borderId="45" applyNumberFormat="0" applyFont="0" applyAlignment="0" applyProtection="0"/>
    <xf numFmtId="0" fontId="2" fillId="44" borderId="45" applyNumberFormat="0" applyFont="0" applyAlignment="0" applyProtection="0"/>
    <xf numFmtId="0" fontId="154" fillId="44" borderId="45" applyNumberFormat="0" applyFont="0" applyAlignment="0" applyProtection="0"/>
    <xf numFmtId="0" fontId="186" fillId="44" borderId="45" applyNumberFormat="0" applyFont="0" applyAlignment="0" applyProtection="0"/>
    <xf numFmtId="0" fontId="9" fillId="44" borderId="45" applyNumberFormat="0" applyFont="0" applyAlignment="0" applyProtection="0"/>
    <xf numFmtId="0" fontId="153" fillId="44" borderId="45" applyNumberFormat="0" applyFont="0" applyAlignment="0" applyProtection="0"/>
    <xf numFmtId="0" fontId="187" fillId="44" borderId="45" applyNumberFormat="0" applyFont="0" applyAlignment="0" applyProtection="0"/>
    <xf numFmtId="0" fontId="154" fillId="44" borderId="45" applyNumberFormat="0" applyFont="0" applyAlignment="0" applyProtection="0"/>
    <xf numFmtId="0" fontId="186" fillId="44" borderId="45" applyNumberFormat="0" applyFont="0" applyAlignment="0" applyProtection="0"/>
    <xf numFmtId="0" fontId="103" fillId="44" borderId="45" applyNumberFormat="0" applyFont="0" applyAlignment="0" applyProtection="0"/>
    <xf numFmtId="0" fontId="9" fillId="44" borderId="45" applyNumberFormat="0" applyFont="0" applyAlignment="0" applyProtection="0"/>
    <xf numFmtId="0" fontId="153" fillId="44" borderId="45" applyNumberFormat="0" applyFont="0" applyAlignment="0" applyProtection="0"/>
    <xf numFmtId="0" fontId="187" fillId="44" borderId="45" applyNumberFormat="0" applyFont="0" applyAlignment="0" applyProtection="0"/>
    <xf numFmtId="0" fontId="155" fillId="44" borderId="45" applyNumberFormat="0" applyFont="0" applyAlignment="0" applyProtection="0"/>
    <xf numFmtId="0" fontId="188" fillId="44" borderId="45" applyNumberFormat="0" applyFont="0" applyAlignment="0" applyProtection="0"/>
    <xf numFmtId="0" fontId="103" fillId="44" borderId="45" applyNumberFormat="0" applyFont="0" applyAlignment="0" applyProtection="0"/>
    <xf numFmtId="0" fontId="155" fillId="44" borderId="45" applyNumberFormat="0" applyFont="0" applyAlignment="0" applyProtection="0"/>
    <xf numFmtId="0" fontId="188" fillId="44" borderId="45" applyNumberFormat="0" applyFont="0" applyAlignment="0" applyProtection="0"/>
    <xf numFmtId="173" fontId="87" fillId="9" borderId="3" applyNumberFormat="0" applyAlignment="0" applyProtection="0"/>
    <xf numFmtId="173" fontId="213" fillId="9" borderId="42" applyNumberFormat="0" applyAlignment="0" applyProtection="0"/>
    <xf numFmtId="173" fontId="87" fillId="9" borderId="3" applyNumberFormat="0" applyAlignment="0" applyProtection="0"/>
    <xf numFmtId="9" fontId="30" fillId="0" borderId="0" applyFont="0" applyFill="0" applyBorder="0" applyAlignment="0" applyProtection="0"/>
    <xf numFmtId="173" fontId="11" fillId="0" borderId="0" applyNumberForma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0" fillId="0" borderId="0" applyFont="0" applyFill="0" applyBorder="0" applyAlignment="0" applyProtection="0"/>
    <xf numFmtId="9" fontId="71" fillId="0" borderId="0" applyFont="0" applyFill="0" applyBorder="0" applyAlignment="0" applyProtection="0"/>
    <xf numFmtId="9" fontId="22" fillId="0" borderId="0" applyNumberFormat="0" applyFont="0" applyFill="0" applyBorder="0" applyAlignment="0" applyProtection="0"/>
    <xf numFmtId="9" fontId="11" fillId="0" borderId="0" applyFont="0" applyFill="0" applyBorder="0" applyAlignment="0" applyProtection="0"/>
    <xf numFmtId="0" fontId="15" fillId="30" borderId="1"/>
    <xf numFmtId="0" fontId="15" fillId="30" borderId="1"/>
    <xf numFmtId="0" fontId="21" fillId="30" borderId="0">
      <alignment horizontal="right"/>
    </xf>
    <xf numFmtId="0" fontId="34" fillId="34" borderId="0">
      <alignment horizontal="center"/>
    </xf>
    <xf numFmtId="173" fontId="36" fillId="33" borderId="1">
      <alignment horizontal="left" vertical="top" wrapText="1"/>
    </xf>
    <xf numFmtId="173" fontId="88" fillId="33" borderId="23">
      <alignment horizontal="left" vertical="top" wrapText="1"/>
    </xf>
    <xf numFmtId="0" fontId="36" fillId="33" borderId="24">
      <alignment horizontal="left" vertical="top" wrapText="1"/>
    </xf>
    <xf numFmtId="0" fontId="36" fillId="33" borderId="23">
      <alignment horizontal="left" vertical="top"/>
    </xf>
    <xf numFmtId="0" fontId="37" fillId="6" borderId="0" applyNumberFormat="0" applyBorder="0" applyAlignment="0" applyProtection="0"/>
    <xf numFmtId="0" fontId="37" fillId="6" borderId="0" applyNumberFormat="0" applyBorder="0" applyAlignment="0" applyProtection="0"/>
    <xf numFmtId="0" fontId="177" fillId="6" borderId="0" applyNumberFormat="0" applyBorder="0" applyAlignment="0" applyProtection="0"/>
    <xf numFmtId="0" fontId="234" fillId="40" borderId="0" applyNumberFormat="0" applyBorder="0" applyAlignment="0" applyProtection="0"/>
    <xf numFmtId="0" fontId="215" fillId="40" borderId="0" applyNumberFormat="0" applyBorder="0" applyAlignment="0" applyProtection="0"/>
    <xf numFmtId="0" fontId="235" fillId="40" borderId="0" applyNumberFormat="0" applyBorder="0" applyAlignment="0" applyProtection="0"/>
    <xf numFmtId="0" fontId="136" fillId="6" borderId="0" applyNumberFormat="0" applyBorder="0" applyAlignment="0" applyProtection="0"/>
    <xf numFmtId="0" fontId="215" fillId="40" borderId="0" applyNumberFormat="0" applyBorder="0" applyAlignment="0" applyProtection="0"/>
    <xf numFmtId="0" fontId="215" fillId="40" borderId="0" applyNumberFormat="0" applyBorder="0" applyAlignment="0" applyProtection="0"/>
    <xf numFmtId="0" fontId="234" fillId="40" borderId="0" applyNumberFormat="0" applyBorder="0" applyAlignment="0" applyProtection="0"/>
    <xf numFmtId="0" fontId="178" fillId="6" borderId="0" applyNumberFormat="0" applyBorder="0" applyAlignment="0" applyProtection="0"/>
    <xf numFmtId="0" fontId="206" fillId="0" borderId="0"/>
    <xf numFmtId="0" fontId="11" fillId="0" borderId="0"/>
    <xf numFmtId="0" fontId="206" fillId="0" borderId="0"/>
    <xf numFmtId="0" fontId="108" fillId="0" borderId="0"/>
    <xf numFmtId="0" fontId="11" fillId="0" borderId="0"/>
    <xf numFmtId="0" fontId="11" fillId="0" borderId="0"/>
    <xf numFmtId="0" fontId="22" fillId="0" borderId="0"/>
    <xf numFmtId="0" fontId="11" fillId="0" borderId="0"/>
    <xf numFmtId="0" fontId="206" fillId="0" borderId="0"/>
    <xf numFmtId="0" fontId="109" fillId="0" borderId="0"/>
    <xf numFmtId="0" fontId="11" fillId="0" borderId="0"/>
    <xf numFmtId="0" fontId="110" fillId="0" borderId="0"/>
    <xf numFmtId="0" fontId="11" fillId="0" borderId="0"/>
    <xf numFmtId="0" fontId="11" fillId="0" borderId="0"/>
    <xf numFmtId="0" fontId="81" fillId="0" borderId="0" applyProtection="0"/>
    <xf numFmtId="0" fontId="207" fillId="0" borderId="0"/>
    <xf numFmtId="0" fontId="11" fillId="0" borderId="0"/>
    <xf numFmtId="0" fontId="111" fillId="0" borderId="0"/>
    <xf numFmtId="0" fontId="111" fillId="0" borderId="0"/>
    <xf numFmtId="0" fontId="207" fillId="0" borderId="0"/>
    <xf numFmtId="0" fontId="207" fillId="0" borderId="0"/>
    <xf numFmtId="0" fontId="11" fillId="0" borderId="0"/>
    <xf numFmtId="0" fontId="108" fillId="0" borderId="0"/>
    <xf numFmtId="0" fontId="11" fillId="0" borderId="0"/>
    <xf numFmtId="0" fontId="207" fillId="0" borderId="0"/>
    <xf numFmtId="0" fontId="109" fillId="0" borderId="0"/>
    <xf numFmtId="0" fontId="11" fillId="0" borderId="0"/>
    <xf numFmtId="0" fontId="11" fillId="0" borderId="0"/>
    <xf numFmtId="0" fontId="11" fillId="0" borderId="0"/>
    <xf numFmtId="0" fontId="11" fillId="0" borderId="0"/>
    <xf numFmtId="0" fontId="111" fillId="0" borderId="0"/>
    <xf numFmtId="0" fontId="81" fillId="0" borderId="0"/>
    <xf numFmtId="0" fontId="11" fillId="0" borderId="0"/>
    <xf numFmtId="0" fontId="111" fillId="0" borderId="0"/>
    <xf numFmtId="0" fontId="111" fillId="0" borderId="0"/>
    <xf numFmtId="0" fontId="11" fillId="0" borderId="0"/>
    <xf numFmtId="0" fontId="11" fillId="0" borderId="0"/>
    <xf numFmtId="0" fontId="206" fillId="0" borderId="0"/>
    <xf numFmtId="0" fontId="11" fillId="0" borderId="0"/>
    <xf numFmtId="0" fontId="11" fillId="0" borderId="0"/>
    <xf numFmtId="0" fontId="11" fillId="0" borderId="0"/>
    <xf numFmtId="174"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0" fillId="0" borderId="0"/>
    <xf numFmtId="0" fontId="11" fillId="0" borderId="0"/>
    <xf numFmtId="0" fontId="89" fillId="0" borderId="0"/>
    <xf numFmtId="0" fontId="89" fillId="0" borderId="0"/>
    <xf numFmtId="0" fontId="89" fillId="0" borderId="0"/>
    <xf numFmtId="0" fontId="11"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30" fillId="0" borderId="0"/>
    <xf numFmtId="0" fontId="1" fillId="0" borderId="0"/>
    <xf numFmtId="0" fontId="30" fillId="0" borderId="0"/>
    <xf numFmtId="0" fontId="30" fillId="0" borderId="0"/>
    <xf numFmtId="0" fontId="1" fillId="0" borderId="0"/>
    <xf numFmtId="0" fontId="1" fillId="0" borderId="0"/>
    <xf numFmtId="0" fontId="30" fillId="0" borderId="0"/>
    <xf numFmtId="0" fontId="1" fillId="0" borderId="0"/>
    <xf numFmtId="0" fontId="30" fillId="0" borderId="0"/>
    <xf numFmtId="0" fontId="1" fillId="0" borderId="0"/>
    <xf numFmtId="0" fontId="38" fillId="0" borderId="0"/>
    <xf numFmtId="0" fontId="206" fillId="0" borderId="0"/>
    <xf numFmtId="0" fontId="13" fillId="0" borderId="0"/>
    <xf numFmtId="0" fontId="22" fillId="0" borderId="0"/>
    <xf numFmtId="0" fontId="22" fillId="0" borderId="0"/>
    <xf numFmtId="0" fontId="22" fillId="0" borderId="0"/>
    <xf numFmtId="0" fontId="11" fillId="0" borderId="0"/>
    <xf numFmtId="0" fontId="11" fillId="0" borderId="0"/>
    <xf numFmtId="0" fontId="16" fillId="0" borderId="0"/>
    <xf numFmtId="0" fontId="11" fillId="0" borderId="0"/>
    <xf numFmtId="0" fontId="22" fillId="0" borderId="0"/>
    <xf numFmtId="0" fontId="11" fillId="0" borderId="0"/>
    <xf numFmtId="0" fontId="110" fillId="0" borderId="0"/>
    <xf numFmtId="0" fontId="22" fillId="0" borderId="0"/>
    <xf numFmtId="0" fontId="11" fillId="0" borderId="0"/>
    <xf numFmtId="0" fontId="206" fillId="0" borderId="0"/>
    <xf numFmtId="0" fontId="11" fillId="0" borderId="0"/>
    <xf numFmtId="0" fontId="11" fillId="0" borderId="0"/>
    <xf numFmtId="0" fontId="22" fillId="0" borderId="0"/>
    <xf numFmtId="0" fontId="22" fillId="0" borderId="0"/>
    <xf numFmtId="0" fontId="22" fillId="0" borderId="0"/>
    <xf numFmtId="0" fontId="11" fillId="0" borderId="0"/>
    <xf numFmtId="0" fontId="208" fillId="0" borderId="0"/>
    <xf numFmtId="0" fontId="11" fillId="0" borderId="0"/>
    <xf numFmtId="0" fontId="110" fillId="0" borderId="0"/>
    <xf numFmtId="0" fontId="22" fillId="0" borderId="0"/>
    <xf numFmtId="0" fontId="11" fillId="0" borderId="0"/>
    <xf numFmtId="179" fontId="64" fillId="0" borderId="0"/>
    <xf numFmtId="0" fontId="110" fillId="0" borderId="0"/>
    <xf numFmtId="0" fontId="22" fillId="0" borderId="0"/>
    <xf numFmtId="0" fontId="11" fillId="0" borderId="0"/>
    <xf numFmtId="0" fontId="15" fillId="0" borderId="0"/>
    <xf numFmtId="0" fontId="15" fillId="0" borderId="0"/>
    <xf numFmtId="179" fontId="64" fillId="0" borderId="0"/>
    <xf numFmtId="0" fontId="206" fillId="0" borderId="0"/>
    <xf numFmtId="0" fontId="11" fillId="0" borderId="0"/>
    <xf numFmtId="0" fontId="110" fillId="0" borderId="0"/>
    <xf numFmtId="0" fontId="11" fillId="0" borderId="0"/>
    <xf numFmtId="0" fontId="206" fillId="0" borderId="0"/>
    <xf numFmtId="0" fontId="22" fillId="0" borderId="0"/>
    <xf numFmtId="0" fontId="22" fillId="0" borderId="0"/>
    <xf numFmtId="0" fontId="22" fillId="0" borderId="0"/>
    <xf numFmtId="173" fontId="206" fillId="0" borderId="0"/>
    <xf numFmtId="0" fontId="11" fillId="0" borderId="0"/>
    <xf numFmtId="0" fontId="206" fillId="0" borderId="0"/>
    <xf numFmtId="0" fontId="11" fillId="0" borderId="0"/>
    <xf numFmtId="0" fontId="111" fillId="0" borderId="0"/>
    <xf numFmtId="0" fontId="206" fillId="0" borderId="0"/>
    <xf numFmtId="0" fontId="22" fillId="0" borderId="0"/>
    <xf numFmtId="0" fontId="11" fillId="0" borderId="0"/>
    <xf numFmtId="0" fontId="206" fillId="0" borderId="0"/>
    <xf numFmtId="0" fontId="22" fillId="0" borderId="0"/>
    <xf numFmtId="0" fontId="11" fillId="0" borderId="0"/>
    <xf numFmtId="0" fontId="11" fillId="0" borderId="0"/>
    <xf numFmtId="0" fontId="179" fillId="0" borderId="0"/>
    <xf numFmtId="0" fontId="199" fillId="0" borderId="0"/>
    <xf numFmtId="0" fontId="206"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06" fillId="0" borderId="0"/>
    <xf numFmtId="0" fontId="22" fillId="0" borderId="0"/>
    <xf numFmtId="0" fontId="11" fillId="0" borderId="0"/>
    <xf numFmtId="0" fontId="11" fillId="0" borderId="0"/>
    <xf numFmtId="0" fontId="206"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6" fillId="0" borderId="0"/>
    <xf numFmtId="0" fontId="207" fillId="0" borderId="0"/>
    <xf numFmtId="0" fontId="9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39" fillId="0" borderId="0"/>
    <xf numFmtId="0" fontId="11" fillId="0" borderId="0"/>
    <xf numFmtId="0" fontId="11" fillId="0" borderId="0"/>
    <xf numFmtId="0" fontId="11" fillId="0" borderId="0"/>
    <xf numFmtId="0" fontId="11" fillId="0" borderId="0"/>
    <xf numFmtId="0" fontId="16" fillId="0" borderId="0"/>
    <xf numFmtId="0" fontId="22" fillId="0" borderId="0"/>
    <xf numFmtId="0" fontId="207" fillId="0" borderId="0"/>
    <xf numFmtId="0" fontId="30" fillId="0" borderId="0"/>
    <xf numFmtId="0" fontId="30" fillId="0" borderId="0"/>
    <xf numFmtId="0" fontId="1" fillId="0" borderId="0"/>
    <xf numFmtId="0" fontId="1" fillId="0" borderId="0"/>
    <xf numFmtId="0" fontId="30" fillId="0" borderId="0"/>
    <xf numFmtId="0" fontId="1" fillId="0" borderId="0"/>
    <xf numFmtId="174" fontId="39" fillId="0" borderId="0"/>
    <xf numFmtId="0" fontId="208" fillId="0" borderId="0"/>
    <xf numFmtId="0" fontId="11" fillId="0" borderId="0"/>
    <xf numFmtId="174" fontId="39" fillId="0" borderId="0"/>
    <xf numFmtId="0" fontId="206" fillId="0" borderId="0"/>
    <xf numFmtId="0" fontId="30" fillId="0" borderId="0"/>
    <xf numFmtId="0" fontId="30" fillId="0" borderId="0"/>
    <xf numFmtId="0" fontId="1" fillId="0" borderId="0"/>
    <xf numFmtId="0" fontId="16" fillId="0" borderId="0"/>
    <xf numFmtId="0" fontId="110" fillId="0" borderId="0"/>
    <xf numFmtId="0" fontId="208" fillId="0" borderId="0"/>
    <xf numFmtId="0" fontId="1" fillId="0" borderId="0"/>
    <xf numFmtId="0" fontId="11" fillId="0" borderId="0"/>
    <xf numFmtId="0" fontId="11" fillId="0" borderId="0"/>
    <xf numFmtId="0" fontId="208" fillId="0" borderId="0"/>
    <xf numFmtId="0" fontId="110" fillId="0" borderId="0"/>
    <xf numFmtId="0" fontId="11" fillId="0" borderId="0"/>
    <xf numFmtId="0" fontId="13" fillId="0" borderId="0"/>
    <xf numFmtId="0" fontId="206" fillId="0" borderId="0"/>
    <xf numFmtId="0" fontId="236" fillId="0" borderId="0"/>
    <xf numFmtId="0" fontId="81" fillId="0" borderId="0"/>
    <xf numFmtId="0" fontId="102" fillId="0" borderId="0"/>
    <xf numFmtId="0" fontId="11" fillId="0" borderId="0"/>
    <xf numFmtId="0" fontId="207" fillId="0" borderId="0"/>
    <xf numFmtId="0" fontId="11" fillId="0" borderId="0"/>
    <xf numFmtId="0" fontId="206" fillId="0" borderId="0"/>
    <xf numFmtId="0" fontId="158" fillId="0" borderId="0"/>
    <xf numFmtId="0" fontId="158" fillId="0" borderId="0"/>
    <xf numFmtId="0" fontId="158" fillId="0" borderId="0"/>
    <xf numFmtId="174" fontId="39" fillId="0" borderId="0"/>
    <xf numFmtId="0" fontId="206" fillId="0" borderId="0"/>
    <xf numFmtId="0" fontId="22" fillId="0" borderId="0"/>
    <xf numFmtId="0" fontId="22" fillId="0" borderId="0"/>
    <xf numFmtId="0" fontId="22" fillId="0" borderId="0"/>
    <xf numFmtId="0" fontId="11" fillId="0" borderId="0"/>
    <xf numFmtId="0" fontId="11" fillId="0" borderId="0"/>
    <xf numFmtId="0" fontId="1" fillId="0" borderId="0"/>
    <xf numFmtId="0" fontId="22" fillId="0" borderId="0"/>
    <xf numFmtId="0" fontId="11" fillId="0" borderId="0"/>
    <xf numFmtId="0" fontId="1" fillId="0" borderId="0"/>
    <xf numFmtId="0" fontId="22" fillId="0" borderId="0"/>
    <xf numFmtId="0" fontId="11" fillId="0" borderId="0"/>
    <xf numFmtId="0" fontId="208" fillId="0" borderId="0"/>
    <xf numFmtId="0" fontId="207" fillId="0" borderId="0"/>
    <xf numFmtId="0" fontId="206" fillId="0" borderId="0"/>
    <xf numFmtId="0" fontId="11" fillId="0" borderId="0"/>
    <xf numFmtId="0" fontId="207"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111" fillId="0" borderId="0"/>
    <xf numFmtId="0" fontId="22" fillId="0" borderId="0"/>
    <xf numFmtId="0" fontId="11" fillId="0" borderId="0"/>
    <xf numFmtId="0" fontId="208" fillId="0" borderId="0"/>
    <xf numFmtId="0" fontId="11" fillId="0" borderId="0"/>
    <xf numFmtId="0" fontId="1"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2" fillId="0" borderId="0"/>
    <xf numFmtId="0" fontId="22" fillId="0" borderId="0"/>
    <xf numFmtId="0" fontId="22" fillId="0" borderId="0"/>
    <xf numFmtId="0" fontId="11" fillId="0" borderId="0"/>
    <xf numFmtId="0" fontId="11" fillId="0" borderId="0"/>
    <xf numFmtId="0" fontId="22" fillId="0" borderId="0"/>
    <xf numFmtId="0" fontId="11" fillId="0" borderId="0"/>
    <xf numFmtId="0" fontId="22" fillId="0" borderId="0"/>
    <xf numFmtId="0" fontId="11" fillId="0" borderId="0"/>
    <xf numFmtId="0" fontId="11" fillId="0" borderId="0"/>
    <xf numFmtId="0" fontId="236" fillId="0" borderId="0"/>
    <xf numFmtId="0" fontId="11" fillId="0" borderId="0" applyNumberFormat="0" applyFont="0" applyFill="0" applyBorder="0" applyAlignment="0" applyProtection="0"/>
    <xf numFmtId="0" fontId="22" fillId="0" borderId="0"/>
    <xf numFmtId="0" fontId="22" fillId="0" borderId="0"/>
    <xf numFmtId="0" fontId="11" fillId="0" borderId="0"/>
    <xf numFmtId="0" fontId="208" fillId="0" borderId="0"/>
    <xf numFmtId="0" fontId="11" fillId="0" borderId="0"/>
    <xf numFmtId="0" fontId="206" fillId="0" borderId="0"/>
    <xf numFmtId="0" fontId="208" fillId="0" borderId="0"/>
    <xf numFmtId="174" fontId="39" fillId="0" borderId="0"/>
    <xf numFmtId="0" fontId="208" fillId="0" borderId="0"/>
    <xf numFmtId="0" fontId="11" fillId="0" borderId="0"/>
    <xf numFmtId="0" fontId="110" fillId="0" borderId="0"/>
    <xf numFmtId="0" fontId="11" fillId="0" borderId="0"/>
    <xf numFmtId="0" fontId="11" fillId="0" borderId="0"/>
    <xf numFmtId="0" fontId="207" fillId="0" borderId="0"/>
    <xf numFmtId="0" fontId="2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0" fillId="0" borderId="0"/>
    <xf numFmtId="0" fontId="206" fillId="0" borderId="0"/>
    <xf numFmtId="0" fontId="208" fillId="0" borderId="0"/>
    <xf numFmtId="0" fontId="11" fillId="0" borderId="0"/>
    <xf numFmtId="0" fontId="11" fillId="0" borderId="0"/>
    <xf numFmtId="0" fontId="11" fillId="0" borderId="0"/>
    <xf numFmtId="0" fontId="11" fillId="0" borderId="0"/>
    <xf numFmtId="0" fontId="11" fillId="0" borderId="0" applyNumberFormat="0" applyFill="0" applyBorder="0" applyAlignment="0" applyProtection="0"/>
    <xf numFmtId="0" fontId="206" fillId="0" borderId="0"/>
    <xf numFmtId="0" fontId="11" fillId="0" borderId="0" applyNumberFormat="0" applyFill="0" applyBorder="0" applyAlignment="0" applyProtection="0"/>
    <xf numFmtId="0" fontId="11" fillId="0" borderId="0"/>
    <xf numFmtId="0" fontId="13" fillId="0" borderId="0"/>
    <xf numFmtId="179" fontId="64" fillId="0" borderId="0"/>
    <xf numFmtId="0" fontId="206" fillId="0" borderId="0"/>
    <xf numFmtId="0" fontId="11" fillId="0" borderId="0"/>
    <xf numFmtId="0" fontId="11" fillId="0" borderId="0"/>
    <xf numFmtId="0" fontId="81" fillId="0" borderId="0"/>
    <xf numFmtId="0" fontId="13" fillId="0" borderId="0"/>
    <xf numFmtId="0" fontId="13" fillId="0" borderId="0"/>
    <xf numFmtId="0" fontId="206" fillId="0" borderId="0"/>
    <xf numFmtId="0" fontId="13" fillId="0" borderId="0"/>
    <xf numFmtId="0" fontId="206" fillId="0" borderId="0"/>
    <xf numFmtId="0" fontId="11" fillId="0" borderId="0"/>
    <xf numFmtId="0" fontId="208" fillId="0" borderId="0"/>
    <xf numFmtId="0" fontId="109" fillId="0" borderId="0"/>
    <xf numFmtId="0" fontId="206" fillId="0" borderId="0"/>
    <xf numFmtId="0" fontId="207" fillId="0" borderId="0"/>
    <xf numFmtId="0" fontId="11" fillId="0" borderId="0"/>
    <xf numFmtId="0" fontId="206" fillId="0" borderId="0"/>
    <xf numFmtId="0" fontId="109" fillId="0" borderId="0"/>
    <xf numFmtId="0" fontId="11" fillId="0" borderId="0"/>
    <xf numFmtId="0" fontId="206" fillId="0" borderId="0"/>
    <xf numFmtId="0" fontId="206" fillId="0" borderId="0"/>
    <xf numFmtId="0" fontId="206" fillId="0" borderId="0"/>
    <xf numFmtId="0" fontId="81" fillId="0" borderId="0" applyProtection="0"/>
    <xf numFmtId="0" fontId="206" fillId="0" borderId="0"/>
    <xf numFmtId="0" fontId="206" fillId="0" borderId="0"/>
    <xf numFmtId="0" fontId="206" fillId="0" borderId="0"/>
    <xf numFmtId="0" fontId="15" fillId="0" borderId="0">
      <alignment vertical="center"/>
    </xf>
    <xf numFmtId="0" fontId="206" fillId="0" borderId="0"/>
    <xf numFmtId="0" fontId="11" fillId="0" borderId="0"/>
    <xf numFmtId="0" fontId="81" fillId="0" borderId="0" applyProtection="0"/>
    <xf numFmtId="0" fontId="11" fillId="0" borderId="0"/>
    <xf numFmtId="0" fontId="11" fillId="0" borderId="0"/>
    <xf numFmtId="0" fontId="206" fillId="0" borderId="0"/>
    <xf numFmtId="173" fontId="11" fillId="0" borderId="0"/>
    <xf numFmtId="0" fontId="11" fillId="0" borderId="0"/>
    <xf numFmtId="0" fontId="30" fillId="0" borderId="0"/>
    <xf numFmtId="3" fontId="91" fillId="0" borderId="0" applyNumberFormat="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97" fillId="45" borderId="0"/>
    <xf numFmtId="173" fontId="92" fillId="0" borderId="25"/>
    <xf numFmtId="173" fontId="93" fillId="0" borderId="0"/>
    <xf numFmtId="196" fontId="97" fillId="32" borderId="0" applyFill="0" applyBorder="0" applyAlignment="0">
      <alignment horizontal="right"/>
    </xf>
    <xf numFmtId="0" fontId="40" fillId="30" borderId="0">
      <alignment horizontal="center"/>
    </xf>
    <xf numFmtId="0" fontId="45" fillId="0" borderId="0" applyNumberFormat="0" applyFill="0" applyBorder="0" applyAlignment="0" applyProtection="0"/>
    <xf numFmtId="173" fontId="94" fillId="0" borderId="0" applyNumberFormat="0" applyFill="0" applyBorder="0" applyAlignment="0" applyProtection="0"/>
    <xf numFmtId="0" fontId="41" fillId="30" borderId="0"/>
    <xf numFmtId="173" fontId="66" fillId="0" borderId="26" applyNumberFormat="0" applyFill="0" applyAlignment="0" applyProtection="0"/>
    <xf numFmtId="173" fontId="222" fillId="0" borderId="8" applyNumberFormat="0" applyFill="0" applyAlignment="0" applyProtection="0"/>
    <xf numFmtId="173" fontId="66" fillId="0" borderId="26" applyNumberFormat="0" applyFill="0" applyAlignment="0" applyProtection="0"/>
    <xf numFmtId="176" fontId="95" fillId="0" borderId="0">
      <alignment horizontal="center" vertical="center"/>
    </xf>
    <xf numFmtId="0" fontId="42" fillId="0" borderId="27" applyNumberFormat="0" applyFill="0" applyAlignment="0" applyProtection="0"/>
    <xf numFmtId="0" fontId="98" fillId="0" borderId="11" applyNumberFormat="0" applyFill="0" applyAlignment="0" applyProtection="0"/>
    <xf numFmtId="0" fontId="112" fillId="0" borderId="27" applyNumberFormat="0" applyFill="0" applyAlignment="0" applyProtection="0"/>
    <xf numFmtId="0" fontId="192" fillId="0" borderId="11" applyNumberFormat="0" applyFill="0" applyAlignment="0" applyProtection="0"/>
    <xf numFmtId="0" fontId="200" fillId="0" borderId="11" applyNumberFormat="0" applyFill="0" applyAlignment="0" applyProtection="0"/>
    <xf numFmtId="0" fontId="193" fillId="0" borderId="11" applyNumberFormat="0" applyFill="0" applyAlignment="0" applyProtection="0"/>
    <xf numFmtId="0" fontId="98" fillId="0" borderId="11" applyNumberFormat="0" applyFill="0" applyAlignment="0" applyProtection="0"/>
    <xf numFmtId="0" fontId="112" fillId="0" borderId="27" applyNumberFormat="0" applyFill="0" applyAlignment="0" applyProtection="0"/>
    <xf numFmtId="0" fontId="200" fillId="0" borderId="11" applyNumberFormat="0" applyFill="0" applyAlignment="0" applyProtection="0"/>
    <xf numFmtId="0" fontId="204" fillId="0" borderId="0" applyNumberFormat="0" applyFill="0" applyBorder="0" applyAlignment="0" applyProtection="0"/>
    <xf numFmtId="0" fontId="43" fillId="0" borderId="28" applyNumberFormat="0" applyFill="0" applyAlignment="0" applyProtection="0"/>
    <xf numFmtId="0" fontId="99" fillId="0" borderId="28" applyNumberFormat="0" applyFill="0" applyAlignment="0" applyProtection="0"/>
    <xf numFmtId="0" fontId="113" fillId="0" borderId="28" applyNumberFormat="0" applyFill="0" applyAlignment="0" applyProtection="0"/>
    <xf numFmtId="0" fontId="194" fillId="0" borderId="13" applyNumberFormat="0" applyFill="0" applyAlignment="0" applyProtection="0"/>
    <xf numFmtId="0" fontId="201" fillId="0" borderId="13" applyNumberFormat="0" applyFill="0" applyAlignment="0" applyProtection="0"/>
    <xf numFmtId="0" fontId="195" fillId="0" borderId="13" applyNumberFormat="0" applyFill="0" applyAlignment="0" applyProtection="0"/>
    <xf numFmtId="0" fontId="99" fillId="0" borderId="13" applyNumberFormat="0" applyFill="0" applyAlignment="0" applyProtection="0"/>
    <xf numFmtId="0" fontId="113" fillId="0" borderId="28" applyNumberFormat="0" applyFill="0" applyAlignment="0" applyProtection="0"/>
    <xf numFmtId="0" fontId="201" fillId="0" borderId="13" applyNumberFormat="0" applyFill="0" applyAlignment="0" applyProtection="0"/>
    <xf numFmtId="0" fontId="44" fillId="0" borderId="29" applyNumberFormat="0" applyFill="0" applyAlignment="0" applyProtection="0"/>
    <xf numFmtId="0" fontId="100" fillId="0" borderId="30" applyNumberFormat="0" applyFill="0" applyAlignment="0" applyProtection="0"/>
    <xf numFmtId="0" fontId="114" fillId="0" borderId="29" applyNumberFormat="0" applyFill="0" applyAlignment="0" applyProtection="0"/>
    <xf numFmtId="0" fontId="196" fillId="0" borderId="15" applyNumberFormat="0" applyFill="0" applyAlignment="0" applyProtection="0"/>
    <xf numFmtId="0" fontId="202" fillId="0" borderId="15" applyNumberFormat="0" applyFill="0" applyAlignment="0" applyProtection="0"/>
    <xf numFmtId="0" fontId="197" fillId="0" borderId="15" applyNumberFormat="0" applyFill="0" applyAlignment="0" applyProtection="0"/>
    <xf numFmtId="0" fontId="100" fillId="0" borderId="15" applyNumberFormat="0" applyFill="0" applyAlignment="0" applyProtection="0"/>
    <xf numFmtId="0" fontId="114" fillId="0" borderId="29" applyNumberFormat="0" applyFill="0" applyAlignment="0" applyProtection="0"/>
    <xf numFmtId="0" fontId="202" fillId="0" borderId="15" applyNumberFormat="0" applyFill="0" applyAlignment="0" applyProtection="0"/>
    <xf numFmtId="0" fontId="44" fillId="0" borderId="0" applyNumberFormat="0" applyFill="0" applyBorder="0" applyAlignment="0" applyProtection="0"/>
    <xf numFmtId="0" fontId="100" fillId="0" borderId="0" applyNumberFormat="0" applyFill="0" applyBorder="0" applyAlignment="0" applyProtection="0"/>
    <xf numFmtId="0" fontId="114" fillId="0" borderId="0" applyNumberFormat="0" applyFill="0" applyBorder="0" applyAlignment="0" applyProtection="0"/>
    <xf numFmtId="0" fontId="196" fillId="0" borderId="0" applyNumberFormat="0" applyFill="0" applyBorder="0" applyAlignment="0" applyProtection="0"/>
    <xf numFmtId="0" fontId="202" fillId="0" borderId="0" applyNumberFormat="0" applyFill="0" applyBorder="0" applyAlignment="0" applyProtection="0"/>
    <xf numFmtId="0" fontId="197" fillId="0" borderId="0" applyNumberFormat="0" applyFill="0" applyBorder="0" applyAlignment="0" applyProtection="0"/>
    <xf numFmtId="0" fontId="100" fillId="0" borderId="0" applyNumberFormat="0" applyFill="0" applyBorder="0" applyAlignment="0" applyProtection="0"/>
    <xf numFmtId="0" fontId="114" fillId="0" borderId="0" applyNumberFormat="0" applyFill="0" applyBorder="0" applyAlignment="0" applyProtection="0"/>
    <xf numFmtId="0" fontId="202" fillId="0" borderId="0" applyNumberFormat="0" applyFill="0" applyBorder="0" applyAlignment="0" applyProtection="0"/>
    <xf numFmtId="0" fontId="45" fillId="0" borderId="0" applyNumberFormat="0" applyFill="0" applyBorder="0" applyAlignment="0" applyProtection="0"/>
    <xf numFmtId="0" fontId="159" fillId="0" borderId="0" applyNumberFormat="0" applyFill="0" applyBorder="0" applyAlignment="0" applyProtection="0"/>
    <xf numFmtId="0" fontId="12" fillId="0" borderId="0">
      <alignment vertical="center"/>
    </xf>
    <xf numFmtId="0" fontId="12" fillId="0" borderId="0">
      <alignment vertical="center"/>
    </xf>
    <xf numFmtId="0" fontId="12" fillId="0" borderId="0">
      <alignment vertical="center"/>
    </xf>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49" fontId="101" fillId="46" borderId="31">
      <alignment horizontal="center" vertical="center" wrapText="1"/>
    </xf>
    <xf numFmtId="0" fontId="46" fillId="0" borderId="32" applyNumberFormat="0" applyFill="0" applyAlignment="0" applyProtection="0"/>
    <xf numFmtId="0" fontId="47" fillId="0" borderId="21" applyNumberFormat="0" applyFill="0" applyAlignment="0" applyProtection="0"/>
    <xf numFmtId="0" fontId="180" fillId="0" borderId="32" applyNumberFormat="0" applyFill="0" applyAlignment="0" applyProtection="0"/>
    <xf numFmtId="0" fontId="83" fillId="0" borderId="21" applyNumberFormat="0" applyFill="0" applyAlignment="0" applyProtection="0"/>
    <xf numFmtId="0" fontId="203" fillId="0" borderId="21" applyNumberFormat="0" applyFill="0" applyAlignment="0" applyProtection="0"/>
    <xf numFmtId="0" fontId="198" fillId="0" borderId="21" applyNumberFormat="0" applyFill="0" applyAlignment="0" applyProtection="0"/>
    <xf numFmtId="0" fontId="137" fillId="0" borderId="21" applyNumberFormat="0" applyFill="0" applyAlignment="0" applyProtection="0"/>
    <xf numFmtId="0" fontId="203" fillId="0" borderId="21" applyNumberFormat="0" applyFill="0" applyAlignment="0" applyProtection="0"/>
    <xf numFmtId="0" fontId="203" fillId="0" borderId="21" applyNumberFormat="0" applyFill="0" applyAlignment="0" applyProtection="0"/>
    <xf numFmtId="0" fontId="181" fillId="0" borderId="32" applyNumberFormat="0" applyFill="0" applyAlignment="0" applyProtection="0"/>
    <xf numFmtId="195" fontId="15" fillId="0" borderId="0">
      <alignment vertical="center"/>
    </xf>
    <xf numFmtId="197" fontId="15" fillId="0" borderId="0">
      <alignment vertical="center"/>
    </xf>
    <xf numFmtId="197" fontId="15" fillId="0" borderId="0">
      <alignment vertical="center"/>
    </xf>
    <xf numFmtId="0" fontId="15" fillId="0" borderId="0">
      <alignment vertical="center"/>
    </xf>
    <xf numFmtId="197" fontId="15" fillId="0" borderId="0">
      <alignment vertical="center"/>
    </xf>
    <xf numFmtId="0" fontId="11" fillId="0" borderId="0" applyNumberFormat="0" applyFill="0" applyBorder="0" applyAlignment="0" applyProtection="0"/>
    <xf numFmtId="198" fontId="1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2" fillId="0" borderId="0" applyNumberFormat="0" applyFill="0" applyBorder="0" applyAlignment="0" applyProtection="0"/>
    <xf numFmtId="0" fontId="237" fillId="0" borderId="0" applyNumberFormat="0" applyFill="0" applyBorder="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137"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183" fillId="0" borderId="0" applyNumberFormat="0" applyFill="0" applyBorder="0" applyAlignment="0" applyProtection="0"/>
    <xf numFmtId="173" fontId="83" fillId="0" borderId="0" applyNumberFormat="0" applyFill="0" applyBorder="0" applyAlignment="0" applyProtection="0"/>
    <xf numFmtId="173" fontId="238" fillId="0" borderId="0" applyNumberFormat="0" applyFill="0" applyBorder="0" applyAlignment="0" applyProtection="0"/>
    <xf numFmtId="0" fontId="48" fillId="18" borderId="7" applyNumberFormat="0" applyAlignment="0" applyProtection="0"/>
    <xf numFmtId="0" fontId="48" fillId="18" borderId="7" applyNumberFormat="0" applyAlignment="0" applyProtection="0"/>
    <xf numFmtId="0" fontId="184" fillId="18" borderId="7" applyNumberFormat="0" applyAlignment="0" applyProtection="0"/>
    <xf numFmtId="0" fontId="240" fillId="41" borderId="44" applyNumberFormat="0" applyAlignment="0" applyProtection="0"/>
    <xf numFmtId="0" fontId="217" fillId="41" borderId="44" applyNumberFormat="0" applyAlignment="0" applyProtection="0"/>
    <xf numFmtId="0" fontId="241" fillId="41" borderId="44" applyNumberFormat="0" applyAlignment="0" applyProtection="0"/>
    <xf numFmtId="0" fontId="138" fillId="18" borderId="7" applyNumberFormat="0" applyAlignment="0" applyProtection="0"/>
    <xf numFmtId="0" fontId="217" fillId="41" borderId="44" applyNumberFormat="0" applyAlignment="0" applyProtection="0"/>
    <xf numFmtId="0" fontId="217" fillId="41" borderId="44" applyNumberFormat="0" applyAlignment="0" applyProtection="0"/>
    <xf numFmtId="0" fontId="185" fillId="18" borderId="7" applyNumberFormat="0" applyAlignment="0" applyProtection="0"/>
  </cellStyleXfs>
  <cellXfs count="1372">
    <xf numFmtId="0" fontId="0" fillId="0" borderId="0" xfId="0"/>
    <xf numFmtId="0" fontId="0" fillId="0" borderId="0" xfId="0" applyBorder="1" applyAlignment="1">
      <alignment wrapText="1"/>
    </xf>
    <xf numFmtId="0" fontId="7" fillId="0" borderId="0" xfId="0" applyFont="1"/>
    <xf numFmtId="0" fontId="8" fillId="0" borderId="0" xfId="0" applyFont="1"/>
    <xf numFmtId="0" fontId="0" fillId="0" borderId="0" xfId="0" applyAlignment="1">
      <alignment horizontal="left" vertical="top"/>
    </xf>
    <xf numFmtId="0" fontId="0" fillId="0" borderId="0" xfId="0" applyFill="1" applyBorder="1"/>
    <xf numFmtId="0" fontId="6" fillId="0" borderId="33" xfId="0" applyFont="1" applyBorder="1"/>
    <xf numFmtId="0" fontId="6" fillId="0" borderId="19" xfId="0" applyFont="1" applyBorder="1"/>
    <xf numFmtId="0" fontId="55" fillId="0" borderId="0" xfId="0" applyFont="1"/>
    <xf numFmtId="0" fontId="55" fillId="0" borderId="0" xfId="0" applyFont="1" applyFill="1" applyBorder="1" applyAlignment="1">
      <alignment vertical="top" wrapText="1"/>
    </xf>
    <xf numFmtId="0" fontId="55" fillId="0" borderId="0" xfId="0" applyFont="1" applyBorder="1"/>
    <xf numFmtId="0" fontId="56" fillId="0" borderId="34" xfId="0" applyFont="1" applyFill="1" applyBorder="1" applyAlignment="1">
      <alignment horizontal="left" vertical="center" wrapText="1"/>
    </xf>
    <xf numFmtId="0" fontId="5" fillId="0" borderId="0" xfId="0" applyFont="1" applyAlignment="1">
      <alignment horizontal="left" vertical="center"/>
    </xf>
    <xf numFmtId="0" fontId="6" fillId="0" borderId="34" xfId="0" applyFont="1" applyFill="1" applyBorder="1" applyAlignment="1">
      <alignment horizontal="left" vertical="top"/>
    </xf>
    <xf numFmtId="0" fontId="59" fillId="0" borderId="0" xfId="0" applyFont="1"/>
    <xf numFmtId="0" fontId="59" fillId="0" borderId="0" xfId="0" applyFont="1" applyBorder="1"/>
    <xf numFmtId="0" fontId="62" fillId="0" borderId="0" xfId="0" applyFont="1"/>
    <xf numFmtId="0" fontId="60" fillId="0" borderId="34" xfId="0" applyFont="1" applyFill="1" applyBorder="1" applyAlignment="1">
      <alignment vertical="center"/>
    </xf>
    <xf numFmtId="0" fontId="7" fillId="0" borderId="0" xfId="0" applyFont="1" applyFill="1" applyAlignment="1">
      <alignment horizontal="left" wrapText="1"/>
    </xf>
    <xf numFmtId="3" fontId="13" fillId="0" borderId="34" xfId="2018" applyNumberFormat="1" applyFont="1" applyFill="1" applyBorder="1" applyAlignment="1">
      <alignment horizontal="left" wrapText="1"/>
    </xf>
    <xf numFmtId="179" fontId="13" fillId="0" borderId="18" xfId="1736" applyNumberFormat="1" applyFont="1" applyFill="1" applyBorder="1" applyAlignment="1"/>
    <xf numFmtId="180" fontId="13" fillId="0" borderId="18" xfId="1736" applyNumberFormat="1" applyFont="1" applyFill="1" applyBorder="1" applyAlignment="1"/>
    <xf numFmtId="180" fontId="13" fillId="0" borderId="35" xfId="1736" applyNumberFormat="1" applyFont="1" applyFill="1" applyBorder="1" applyAlignment="1"/>
    <xf numFmtId="174" fontId="39" fillId="0" borderId="0" xfId="1843" applyBorder="1"/>
    <xf numFmtId="3" fontId="39" fillId="0" borderId="0" xfId="1843" applyNumberFormat="1" applyBorder="1"/>
    <xf numFmtId="0" fontId="5" fillId="0" borderId="0" xfId="0" applyFont="1" applyAlignment="1">
      <alignment horizontal="left"/>
    </xf>
    <xf numFmtId="175" fontId="6" fillId="0" borderId="0" xfId="0" applyNumberFormat="1" applyFont="1" applyBorder="1" applyAlignment="1">
      <alignment horizontal="right" indent="1"/>
    </xf>
    <xf numFmtId="0" fontId="0" fillId="0" borderId="0" xfId="0" applyBorder="1"/>
    <xf numFmtId="0" fontId="56" fillId="0" borderId="18" xfId="0" applyFont="1" applyFill="1" applyBorder="1" applyAlignment="1">
      <alignment horizontal="right" vertical="center" wrapText="1" indent="3"/>
    </xf>
    <xf numFmtId="175" fontId="6" fillId="0" borderId="0" xfId="0" applyNumberFormat="1" applyFont="1" applyFill="1" applyBorder="1" applyAlignment="1">
      <alignment horizontal="right" indent="1"/>
    </xf>
    <xf numFmtId="0" fontId="51" fillId="0" borderId="0" xfId="0" applyFont="1" applyFill="1" applyBorder="1" applyAlignment="1">
      <alignment horizontal="center"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175" fontId="13" fillId="0" borderId="0" xfId="0" applyNumberFormat="1" applyFont="1" applyFill="1" applyBorder="1" applyAlignment="1">
      <alignment horizontal="right" indent="1"/>
    </xf>
    <xf numFmtId="176" fontId="0" fillId="0" borderId="0" xfId="0" applyNumberFormat="1" applyBorder="1"/>
    <xf numFmtId="0" fontId="60" fillId="0" borderId="34" xfId="0" applyFont="1" applyFill="1" applyBorder="1" applyAlignment="1">
      <alignment horizontal="left" vertical="center" indent="1"/>
    </xf>
    <xf numFmtId="0" fontId="0" fillId="0" borderId="0" xfId="0" applyFill="1"/>
    <xf numFmtId="0" fontId="3" fillId="32" borderId="0" xfId="0" applyFont="1" applyFill="1" applyBorder="1" applyAlignment="1">
      <alignment horizontal="left" vertical="top" wrapText="1"/>
    </xf>
    <xf numFmtId="0" fontId="3" fillId="32" borderId="18" xfId="0" applyFont="1" applyFill="1" applyBorder="1" applyAlignment="1">
      <alignment horizontal="right" vertical="center" wrapText="1" indent="2"/>
    </xf>
    <xf numFmtId="0" fontId="3" fillId="32" borderId="35" xfId="0" applyFont="1" applyFill="1" applyBorder="1" applyAlignment="1">
      <alignment horizontal="right" vertical="center" wrapText="1" indent="2"/>
    </xf>
    <xf numFmtId="0" fontId="3" fillId="32" borderId="0" xfId="0" applyFont="1" applyFill="1" applyBorder="1" applyAlignment="1">
      <alignment horizontal="left" vertical="top" wrapText="1" indent="1"/>
    </xf>
    <xf numFmtId="0" fontId="3" fillId="32" borderId="0" xfId="0" applyFont="1" applyFill="1" applyBorder="1" applyAlignment="1">
      <alignment horizontal="left" vertical="top" wrapText="1" indent="8"/>
    </xf>
    <xf numFmtId="0" fontId="3" fillId="32" borderId="19" xfId="0" applyFont="1" applyFill="1" applyBorder="1" applyAlignment="1">
      <alignment horizontal="left" vertical="top" wrapText="1" indent="2"/>
    </xf>
    <xf numFmtId="0" fontId="3" fillId="32" borderId="20" xfId="0" applyFont="1" applyFill="1" applyBorder="1" applyAlignment="1">
      <alignment horizontal="right" vertical="center" wrapText="1" indent="2"/>
    </xf>
    <xf numFmtId="0" fontId="3" fillId="32" borderId="36" xfId="0" applyFont="1" applyFill="1" applyBorder="1" applyAlignment="1">
      <alignment horizontal="right" vertical="center" wrapText="1" indent="2"/>
    </xf>
    <xf numFmtId="0" fontId="3" fillId="32" borderId="35" xfId="0" applyFont="1" applyFill="1" applyBorder="1" applyAlignment="1">
      <alignment horizontal="right" vertical="center" wrapText="1" indent="1"/>
    </xf>
    <xf numFmtId="0" fontId="3" fillId="32" borderId="36" xfId="0" applyFont="1" applyFill="1" applyBorder="1" applyAlignment="1">
      <alignment horizontal="right" vertical="center" wrapText="1" indent="1"/>
    </xf>
    <xf numFmtId="0" fontId="3" fillId="32" borderId="18"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53" fillId="0" borderId="0" xfId="0" applyFont="1"/>
    <xf numFmtId="175" fontId="3" fillId="0" borderId="18" xfId="0" applyNumberFormat="1" applyFont="1" applyFill="1" applyBorder="1" applyAlignment="1">
      <alignment horizontal="right" indent="1"/>
    </xf>
    <xf numFmtId="175" fontId="3" fillId="0" borderId="35" xfId="0" applyNumberFormat="1" applyFont="1" applyFill="1" applyBorder="1" applyAlignment="1">
      <alignment horizontal="right" indent="1"/>
    </xf>
    <xf numFmtId="0" fontId="7" fillId="0" borderId="0" xfId="0" applyFont="1" applyAlignment="1">
      <alignment vertical="center"/>
    </xf>
    <xf numFmtId="175" fontId="55" fillId="0" borderId="0" xfId="0" applyNumberFormat="1" applyFont="1" applyFill="1" applyBorder="1"/>
    <xf numFmtId="0" fontId="55" fillId="0" borderId="0" xfId="0" applyFont="1" applyFill="1" applyBorder="1"/>
    <xf numFmtId="1" fontId="60" fillId="0" borderId="35" xfId="0" applyNumberFormat="1" applyFont="1" applyFill="1" applyBorder="1" applyAlignment="1">
      <alignment horizontal="right" vertical="center" indent="2"/>
    </xf>
    <xf numFmtId="1" fontId="0" fillId="0" borderId="0" xfId="0" applyNumberFormat="1"/>
    <xf numFmtId="0" fontId="119" fillId="0" borderId="0" xfId="0" applyFont="1" applyBorder="1"/>
    <xf numFmtId="0" fontId="111" fillId="0" borderId="0" xfId="0" applyFont="1" applyBorder="1" applyAlignment="1"/>
    <xf numFmtId="0" fontId="111" fillId="0" borderId="0" xfId="0" applyFont="1" applyBorder="1"/>
    <xf numFmtId="0" fontId="111" fillId="0" borderId="0" xfId="0" applyFont="1" applyAlignment="1">
      <alignment horizontal="left"/>
    </xf>
    <xf numFmtId="0" fontId="120" fillId="0" borderId="0" xfId="0" applyFont="1" applyAlignment="1">
      <alignment horizontal="right"/>
    </xf>
    <xf numFmtId="1" fontId="13" fillId="0" borderId="0" xfId="0" applyNumberFormat="1" applyFont="1" applyAlignment="1">
      <alignment horizontal="right"/>
    </xf>
    <xf numFmtId="0" fontId="13" fillId="0" borderId="0" xfId="0" applyFont="1" applyAlignment="1">
      <alignment horizontal="right"/>
    </xf>
    <xf numFmtId="0" fontId="121" fillId="0" borderId="0" xfId="0" applyFont="1" applyAlignment="1">
      <alignment horizontal="right"/>
    </xf>
    <xf numFmtId="0" fontId="13" fillId="0" borderId="0" xfId="0" applyFont="1" applyAlignment="1">
      <alignment horizontal="left"/>
    </xf>
    <xf numFmtId="0" fontId="13" fillId="0" borderId="0" xfId="0" applyFont="1"/>
    <xf numFmtId="0" fontId="2" fillId="0" borderId="0" xfId="0" applyFont="1"/>
    <xf numFmtId="0" fontId="10" fillId="0" borderId="0" xfId="1026" applyBorder="1" applyAlignment="1" applyProtection="1">
      <alignment horizontal="center" vertical="center"/>
    </xf>
    <xf numFmtId="0" fontId="206" fillId="0" borderId="0" xfId="1628" applyAlignment="1">
      <alignment horizontal="center"/>
    </xf>
    <xf numFmtId="0" fontId="206" fillId="0" borderId="0" xfId="1628"/>
    <xf numFmtId="0" fontId="60" fillId="0" borderId="34" xfId="1628" applyFont="1" applyFill="1" applyBorder="1" applyAlignment="1">
      <alignment vertical="center"/>
    </xf>
    <xf numFmtId="1" fontId="60" fillId="0" borderId="35" xfId="1628" applyNumberFormat="1" applyFont="1" applyFill="1" applyBorder="1" applyAlignment="1">
      <alignment horizontal="right" vertical="center" indent="2"/>
    </xf>
    <xf numFmtId="0" fontId="206" fillId="0" borderId="0" xfId="1628" applyFill="1"/>
    <xf numFmtId="0" fontId="6" fillId="0" borderId="34" xfId="1628" applyFont="1" applyFill="1" applyBorder="1" applyAlignment="1">
      <alignment vertical="top" wrapText="1"/>
    </xf>
    <xf numFmtId="0" fontId="206" fillId="32" borderId="0" xfId="1628" applyFill="1"/>
    <xf numFmtId="0" fontId="13" fillId="0" borderId="34" xfId="1628" applyFont="1" applyFill="1" applyBorder="1" applyAlignment="1">
      <alignment vertical="top" wrapText="1"/>
    </xf>
    <xf numFmtId="1" fontId="6" fillId="0" borderId="35" xfId="1628" applyNumberFormat="1" applyFont="1" applyFill="1" applyBorder="1" applyAlignment="1">
      <alignment horizontal="right" vertical="center" wrapText="1" indent="2"/>
    </xf>
    <xf numFmtId="200" fontId="60" fillId="0" borderId="35" xfId="1628" applyNumberFormat="1" applyFont="1" applyFill="1" applyBorder="1" applyAlignment="1">
      <alignment horizontal="right" vertical="center" indent="2"/>
    </xf>
    <xf numFmtId="0" fontId="66" fillId="0" borderId="0" xfId="1628" applyFont="1" applyBorder="1" applyAlignment="1">
      <alignment horizontal="left" wrapText="1"/>
    </xf>
    <xf numFmtId="0" fontId="53" fillId="0" borderId="0" xfId="1628" applyFont="1"/>
    <xf numFmtId="0" fontId="206" fillId="0" borderId="0" xfId="1628" applyBorder="1"/>
    <xf numFmtId="175" fontId="13" fillId="0" borderId="34" xfId="1628" applyNumberFormat="1" applyFont="1" applyFill="1" applyBorder="1" applyAlignment="1">
      <alignment vertical="center"/>
    </xf>
    <xf numFmtId="3" fontId="13" fillId="0" borderId="18" xfId="1628" applyNumberFormat="1" applyFont="1" applyFill="1" applyBorder="1" applyAlignment="1">
      <alignment horizontal="right" vertical="center" indent="1"/>
    </xf>
    <xf numFmtId="3" fontId="13" fillId="0" borderId="37" xfId="1628" applyNumberFormat="1" applyFont="1" applyFill="1" applyBorder="1" applyAlignment="1">
      <alignment horizontal="right" vertical="center" indent="1"/>
    </xf>
    <xf numFmtId="3" fontId="13" fillId="0" borderId="35" xfId="1628" applyNumberFormat="1" applyFont="1" applyFill="1" applyBorder="1" applyAlignment="1">
      <alignment horizontal="right" vertical="center" indent="1"/>
    </xf>
    <xf numFmtId="0" fontId="206" fillId="0" borderId="0" xfId="1628" applyFill="1" applyBorder="1"/>
    <xf numFmtId="175" fontId="13" fillId="0" borderId="18" xfId="1628" applyNumberFormat="1" applyFont="1" applyFill="1" applyBorder="1" applyAlignment="1">
      <alignment horizontal="right" vertical="center" indent="1"/>
    </xf>
    <xf numFmtId="175" fontId="13" fillId="0" borderId="35" xfId="1628" applyNumberFormat="1" applyFont="1" applyFill="1" applyBorder="1" applyAlignment="1">
      <alignment horizontal="right" vertical="center" indent="1"/>
    </xf>
    <xf numFmtId="175" fontId="13" fillId="0" borderId="20" xfId="1628" applyNumberFormat="1" applyFont="1" applyFill="1" applyBorder="1" applyAlignment="1">
      <alignment horizontal="right" vertical="center" indent="1"/>
    </xf>
    <xf numFmtId="175" fontId="13" fillId="0" borderId="36" xfId="1628" applyNumberFormat="1" applyFont="1" applyFill="1" applyBorder="1" applyAlignment="1">
      <alignment horizontal="right" vertical="center" indent="1"/>
    </xf>
    <xf numFmtId="0" fontId="63" fillId="0" borderId="0" xfId="1628" applyFont="1" applyAlignment="1">
      <alignment horizontal="left" wrapText="1"/>
    </xf>
    <xf numFmtId="0" fontId="11" fillId="0" borderId="0" xfId="1629"/>
    <xf numFmtId="0" fontId="6" fillId="0" borderId="34" xfId="1629" applyFont="1" applyFill="1" applyBorder="1"/>
    <xf numFmtId="3" fontId="60" fillId="0" borderId="18" xfId="2020" applyNumberFormat="1" applyFont="1" applyFill="1" applyBorder="1" applyAlignment="1">
      <alignment horizontal="right" vertical="center" wrapText="1" indent="2"/>
    </xf>
    <xf numFmtId="3" fontId="13" fillId="0" borderId="18" xfId="2020" applyNumberFormat="1" applyFont="1" applyFill="1" applyBorder="1" applyAlignment="1">
      <alignment horizontal="right" vertical="center" wrapText="1" indent="1"/>
    </xf>
    <xf numFmtId="3" fontId="13" fillId="0" borderId="20" xfId="2020" applyNumberFormat="1" applyFont="1" applyFill="1" applyBorder="1" applyAlignment="1">
      <alignment horizontal="right" vertical="center" wrapText="1" indent="1"/>
    </xf>
    <xf numFmtId="0" fontId="13" fillId="0" borderId="34" xfId="1629" applyFont="1" applyFill="1" applyBorder="1"/>
    <xf numFmtId="0" fontId="11" fillId="0" borderId="0" xfId="1629" applyAlignment="1">
      <alignment horizontal="center"/>
    </xf>
    <xf numFmtId="0" fontId="11" fillId="0" borderId="0" xfId="1709"/>
    <xf numFmtId="0" fontId="11" fillId="0" borderId="0" xfId="1712" applyAlignment="1">
      <alignment horizontal="center"/>
    </xf>
    <xf numFmtId="0" fontId="11" fillId="0" borderId="0" xfId="1712"/>
    <xf numFmtId="0" fontId="126" fillId="0" borderId="0" xfId="0" applyFont="1"/>
    <xf numFmtId="0" fontId="3" fillId="0" borderId="35" xfId="0" applyFont="1" applyFill="1" applyBorder="1" applyAlignment="1">
      <alignment horizontal="right" vertical="center" wrapText="1" indent="3"/>
    </xf>
    <xf numFmtId="0" fontId="3" fillId="0" borderId="34" xfId="0" applyFont="1" applyFill="1" applyBorder="1" applyAlignment="1">
      <alignment horizontal="left" vertical="top" wrapText="1" indent="1"/>
    </xf>
    <xf numFmtId="175" fontId="3" fillId="0" borderId="18" xfId="0" applyNumberFormat="1" applyFont="1" applyFill="1" applyBorder="1" applyAlignment="1">
      <alignment horizontal="right" vertical="center" wrapText="1" indent="3"/>
    </xf>
    <xf numFmtId="0" fontId="3" fillId="0" borderId="34" xfId="0" applyFont="1" applyFill="1" applyBorder="1" applyAlignment="1">
      <alignment horizontal="left" vertical="top"/>
    </xf>
    <xf numFmtId="0" fontId="3" fillId="0" borderId="20" xfId="0" applyFont="1" applyFill="1" applyBorder="1" applyAlignment="1">
      <alignment horizontal="right" vertical="center" wrapText="1" indent="1"/>
    </xf>
    <xf numFmtId="0" fontId="11" fillId="0" borderId="0" xfId="1976"/>
    <xf numFmtId="0" fontId="11" fillId="0" borderId="0" xfId="1865"/>
    <xf numFmtId="0" fontId="13" fillId="0" borderId="34" xfId="1865" applyFont="1" applyFill="1" applyBorder="1" applyAlignment="1">
      <alignment vertical="center"/>
    </xf>
    <xf numFmtId="0" fontId="11" fillId="0" borderId="0" xfId="1865" applyFill="1"/>
    <xf numFmtId="0" fontId="11" fillId="0" borderId="0" xfId="1976" applyFont="1"/>
    <xf numFmtId="0" fontId="11" fillId="0" borderId="0" xfId="1976" applyFont="1" applyFill="1"/>
    <xf numFmtId="0" fontId="11" fillId="0" borderId="0" xfId="1976" applyFill="1"/>
    <xf numFmtId="0" fontId="8" fillId="0" borderId="0" xfId="0" applyFont="1" applyAlignment="1">
      <alignment wrapText="1"/>
    </xf>
    <xf numFmtId="203" fontId="127" fillId="0" borderId="35" xfId="1064" applyNumberFormat="1" applyFont="1" applyFill="1" applyBorder="1" applyAlignment="1">
      <alignment horizontal="right" vertical="center" wrapText="1" indent="2"/>
    </xf>
    <xf numFmtId="3" fontId="127" fillId="32" borderId="35" xfId="0" applyNumberFormat="1" applyFont="1" applyFill="1" applyBorder="1" applyAlignment="1">
      <alignment horizontal="right" vertical="center" wrapText="1" indent="2"/>
    </xf>
    <xf numFmtId="0" fontId="3" fillId="32" borderId="34" xfId="0" applyFont="1" applyFill="1" applyBorder="1" applyAlignment="1">
      <alignment horizontal="left" vertical="center" wrapText="1" indent="1"/>
    </xf>
    <xf numFmtId="0" fontId="5" fillId="0" borderId="0" xfId="0" applyFont="1" applyAlignment="1">
      <alignment horizontal="left" vertical="top"/>
    </xf>
    <xf numFmtId="0" fontId="140" fillId="0" borderId="0" xfId="0" applyFont="1" applyAlignment="1">
      <alignment horizontal="left" vertical="top"/>
    </xf>
    <xf numFmtId="0" fontId="3" fillId="32" borderId="34" xfId="0" applyFont="1" applyFill="1" applyBorder="1" applyAlignment="1">
      <alignment horizontal="left" vertical="top" wrapText="1"/>
    </xf>
    <xf numFmtId="3" fontId="127" fillId="32" borderId="35" xfId="0" applyNumberFormat="1" applyFont="1" applyFill="1" applyBorder="1" applyAlignment="1">
      <alignment horizontal="right" vertical="center" wrapText="1" indent="1"/>
    </xf>
    <xf numFmtId="0" fontId="3" fillId="32" borderId="34" xfId="0" applyFont="1" applyFill="1" applyBorder="1" applyAlignment="1">
      <alignment horizontal="left" vertical="top" wrapText="1" indent="1"/>
    </xf>
    <xf numFmtId="0" fontId="0" fillId="0" borderId="0" xfId="0" applyFont="1"/>
    <xf numFmtId="3" fontId="6" fillId="0" borderId="35" xfId="0" applyNumberFormat="1" applyFont="1" applyFill="1" applyBorder="1" applyAlignment="1">
      <alignment horizontal="right" vertical="center" wrapText="1" indent="4"/>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indent="2"/>
    </xf>
    <xf numFmtId="0" fontId="6" fillId="0" borderId="0" xfId="0" applyFont="1" applyFill="1" applyBorder="1" applyAlignment="1">
      <alignment horizontal="left" vertical="center" wrapText="1" indent="3"/>
    </xf>
    <xf numFmtId="175" fontId="0" fillId="0" borderId="0" xfId="0" applyNumberFormat="1"/>
    <xf numFmtId="0" fontId="140" fillId="0" borderId="0" xfId="0" applyFont="1"/>
    <xf numFmtId="0" fontId="11" fillId="0" borderId="0" xfId="1682"/>
    <xf numFmtId="0" fontId="11" fillId="0" borderId="0" xfId="1682" applyFill="1"/>
    <xf numFmtId="1" fontId="11" fillId="0" borderId="0" xfId="1682" applyNumberFormat="1"/>
    <xf numFmtId="0" fontId="15" fillId="0" borderId="0" xfId="1682" applyFont="1" applyBorder="1" applyAlignment="1">
      <alignment horizontal="left" wrapText="1"/>
    </xf>
    <xf numFmtId="0" fontId="13" fillId="0" borderId="0" xfId="0" applyFont="1" applyFill="1" applyBorder="1" applyAlignment="1">
      <alignment horizontal="left" vertical="center" wrapText="1"/>
    </xf>
    <xf numFmtId="0" fontId="13" fillId="0" borderId="35" xfId="0" applyFont="1" applyFill="1" applyBorder="1" applyAlignment="1">
      <alignment vertical="center" wrapText="1"/>
    </xf>
    <xf numFmtId="0" fontId="13" fillId="0" borderId="34" xfId="0" applyFont="1" applyFill="1" applyBorder="1" applyAlignment="1">
      <alignment vertical="center" wrapText="1"/>
    </xf>
    <xf numFmtId="0" fontId="13" fillId="0" borderId="0" xfId="0" applyFont="1" applyFill="1" applyBorder="1" applyAlignment="1">
      <alignment vertical="center" wrapText="1"/>
    </xf>
    <xf numFmtId="0" fontId="13" fillId="0" borderId="35" xfId="0" applyFont="1" applyFill="1" applyBorder="1" applyAlignment="1">
      <alignment horizontal="right" vertical="center" wrapText="1"/>
    </xf>
    <xf numFmtId="0" fontId="13" fillId="0" borderId="0" xfId="0" applyFont="1" applyFill="1" applyBorder="1" applyAlignment="1">
      <alignment horizontal="left" vertical="center" wrapText="1" indent="1"/>
    </xf>
    <xf numFmtId="0" fontId="13" fillId="0" borderId="36" xfId="0" applyFont="1" applyFill="1" applyBorder="1" applyAlignment="1">
      <alignment horizontal="right" vertical="center" wrapText="1"/>
    </xf>
    <xf numFmtId="0" fontId="13" fillId="0" borderId="33" xfId="0" applyFont="1" applyFill="1" applyBorder="1" applyAlignment="1">
      <alignment vertical="center" wrapText="1"/>
    </xf>
    <xf numFmtId="0" fontId="13" fillId="0" borderId="19" xfId="0" applyFont="1" applyFill="1" applyBorder="1" applyAlignment="1">
      <alignment vertical="center" wrapText="1"/>
    </xf>
    <xf numFmtId="0" fontId="0" fillId="0" borderId="35" xfId="0" applyBorder="1"/>
    <xf numFmtId="0" fontId="13" fillId="0" borderId="36" xfId="0" applyFont="1" applyFill="1" applyBorder="1" applyAlignment="1">
      <alignment vertical="center" wrapText="1"/>
    </xf>
    <xf numFmtId="2" fontId="13" fillId="0" borderId="36" xfId="0" applyNumberFormat="1" applyFont="1" applyFill="1" applyBorder="1" applyAlignment="1">
      <alignment horizontal="right" vertical="center" wrapText="1"/>
    </xf>
    <xf numFmtId="2" fontId="13" fillId="0" borderId="33" xfId="0" applyNumberFormat="1" applyFont="1" applyFill="1" applyBorder="1" applyAlignment="1">
      <alignment vertical="center" wrapText="1"/>
    </xf>
    <xf numFmtId="2" fontId="13" fillId="0" borderId="35" xfId="0" applyNumberFormat="1" applyFont="1" applyFill="1" applyBorder="1" applyAlignment="1">
      <alignment vertical="center" wrapText="1"/>
    </xf>
    <xf numFmtId="0" fontId="0" fillId="0" borderId="0" xfId="0" applyAlignment="1">
      <alignment vertical="center" wrapText="1"/>
    </xf>
    <xf numFmtId="0" fontId="7" fillId="0" borderId="0" xfId="0" applyFont="1" applyAlignment="1"/>
    <xf numFmtId="0" fontId="0" fillId="0" borderId="0" xfId="0" applyAlignment="1"/>
    <xf numFmtId="0" fontId="3" fillId="0" borderId="0" xfId="0" applyFont="1" applyFill="1" applyBorder="1" applyAlignment="1">
      <alignment vertical="center" wrapText="1"/>
    </xf>
    <xf numFmtId="0" fontId="13" fillId="32" borderId="0" xfId="0" applyFont="1" applyFill="1" applyBorder="1" applyAlignment="1">
      <alignment horizontal="left" vertical="top" wrapText="1" indent="1"/>
    </xf>
    <xf numFmtId="199" fontId="3" fillId="32" borderId="18" xfId="0" applyNumberFormat="1" applyFont="1" applyFill="1" applyBorder="1" applyAlignment="1">
      <alignment horizontal="right" vertical="center" wrapText="1" indent="2"/>
    </xf>
    <xf numFmtId="199" fontId="3" fillId="32" borderId="35" xfId="0" applyNumberFormat="1" applyFont="1" applyFill="1" applyBorder="1" applyAlignment="1">
      <alignment horizontal="right" vertical="center" wrapText="1" indent="2"/>
    </xf>
    <xf numFmtId="0" fontId="3" fillId="32" borderId="34" xfId="0" applyFont="1" applyFill="1" applyBorder="1" applyAlignment="1">
      <alignment horizontal="justify" vertical="top" wrapText="1"/>
    </xf>
    <xf numFmtId="0" fontId="13" fillId="32" borderId="34" xfId="0" applyFont="1" applyFill="1" applyBorder="1" applyAlignment="1">
      <alignment horizontal="left" vertical="top" wrapText="1" indent="1"/>
    </xf>
    <xf numFmtId="0" fontId="3" fillId="32" borderId="34" xfId="0" applyFont="1" applyFill="1" applyBorder="1" applyAlignment="1">
      <alignment horizontal="left" vertical="top" wrapText="1" indent="8"/>
    </xf>
    <xf numFmtId="0" fontId="3" fillId="32" borderId="33" xfId="0" applyFont="1" applyFill="1" applyBorder="1" applyAlignment="1">
      <alignment horizontal="left" vertical="top" wrapText="1" indent="2"/>
    </xf>
    <xf numFmtId="0" fontId="3" fillId="32" borderId="34" xfId="0" applyFont="1" applyFill="1" applyBorder="1" applyAlignment="1">
      <alignment horizontal="left" vertical="center" wrapText="1"/>
    </xf>
    <xf numFmtId="0" fontId="127" fillId="32" borderId="35" xfId="0" applyFont="1" applyFill="1" applyBorder="1" applyAlignment="1">
      <alignment horizontal="right" vertical="center" wrapText="1" indent="2"/>
    </xf>
    <xf numFmtId="0" fontId="3" fillId="32" borderId="34" xfId="0" applyFont="1" applyFill="1" applyBorder="1" applyAlignment="1">
      <alignment horizontal="left" vertical="center" wrapText="1" indent="8"/>
    </xf>
    <xf numFmtId="199" fontId="3" fillId="32" borderId="18" xfId="0" applyNumberFormat="1" applyFont="1" applyFill="1" applyBorder="1" applyAlignment="1">
      <alignment horizontal="center" vertical="center" wrapText="1"/>
    </xf>
    <xf numFmtId="0" fontId="3" fillId="32" borderId="33" xfId="0" applyFont="1" applyFill="1" applyBorder="1" applyAlignment="1">
      <alignment horizontal="left" vertical="center" wrapText="1" indent="2"/>
    </xf>
    <xf numFmtId="0" fontId="127" fillId="32" borderId="36" xfId="0" applyFont="1" applyFill="1" applyBorder="1" applyAlignment="1">
      <alignment horizontal="right" vertical="center" wrapText="1" indent="2"/>
    </xf>
    <xf numFmtId="0" fontId="7" fillId="0" borderId="0" xfId="0" applyFont="1" applyBorder="1"/>
    <xf numFmtId="0" fontId="3" fillId="32" borderId="38" xfId="0" applyFont="1" applyFill="1" applyBorder="1" applyAlignment="1">
      <alignment horizontal="left" vertical="center" wrapText="1"/>
    </xf>
    <xf numFmtId="49" fontId="3" fillId="32" borderId="39" xfId="0" applyNumberFormat="1" applyFont="1" applyFill="1" applyBorder="1" applyAlignment="1">
      <alignment horizontal="right" vertical="center" wrapText="1" indent="1"/>
    </xf>
    <xf numFmtId="49" fontId="3" fillId="32" borderId="37" xfId="0" applyNumberFormat="1" applyFont="1" applyFill="1" applyBorder="1" applyAlignment="1">
      <alignment horizontal="right" vertical="center" wrapText="1" indent="1"/>
    </xf>
    <xf numFmtId="49" fontId="3" fillId="32" borderId="18" xfId="0" applyNumberFormat="1" applyFont="1" applyFill="1" applyBorder="1" applyAlignment="1">
      <alignment horizontal="right" vertical="center" wrapText="1" indent="1"/>
    </xf>
    <xf numFmtId="49" fontId="3" fillId="32" borderId="35" xfId="0" applyNumberFormat="1" applyFont="1" applyFill="1" applyBorder="1" applyAlignment="1">
      <alignment horizontal="right" vertical="center" wrapText="1" indent="1"/>
    </xf>
    <xf numFmtId="0" fontId="13" fillId="32" borderId="34" xfId="0" applyFont="1" applyFill="1" applyBorder="1" applyAlignment="1">
      <alignment horizontal="left" vertical="center" wrapText="1" indent="1"/>
    </xf>
    <xf numFmtId="49" fontId="3" fillId="32" borderId="20" xfId="0" applyNumberFormat="1" applyFont="1" applyFill="1" applyBorder="1" applyAlignment="1">
      <alignment horizontal="right" vertical="center" wrapText="1" indent="1"/>
    </xf>
    <xf numFmtId="49" fontId="3" fillId="32" borderId="36" xfId="0" applyNumberFormat="1" applyFont="1" applyFill="1" applyBorder="1" applyAlignment="1">
      <alignment horizontal="right" vertical="center" wrapText="1" indent="1"/>
    </xf>
    <xf numFmtId="0" fontId="7" fillId="0" borderId="0" xfId="0" applyFont="1" applyAlignment="1">
      <alignment wrapText="1"/>
    </xf>
    <xf numFmtId="0" fontId="0" fillId="0" borderId="0" xfId="0" applyFill="1" applyBorder="1" applyAlignment="1"/>
    <xf numFmtId="0" fontId="0" fillId="0" borderId="0" xfId="0" applyFill="1" applyBorder="1" applyAlignment="1">
      <alignment vertical="center"/>
    </xf>
    <xf numFmtId="0" fontId="13" fillId="0" borderId="34" xfId="0" applyFont="1" applyFill="1" applyBorder="1" applyAlignment="1">
      <alignment horizontal="left" vertical="center" wrapText="1"/>
    </xf>
    <xf numFmtId="0" fontId="6" fillId="0" borderId="0" xfId="0" applyFont="1" applyAlignment="1">
      <alignment horizontal="right"/>
    </xf>
    <xf numFmtId="0" fontId="6" fillId="0" borderId="34" xfId="0" applyFont="1" applyBorder="1"/>
    <xf numFmtId="0" fontId="6" fillId="0" borderId="0" xfId="0" applyFont="1"/>
    <xf numFmtId="0" fontId="6" fillId="0" borderId="0" xfId="0" applyFont="1" applyBorder="1"/>
    <xf numFmtId="0" fontId="6" fillId="0" borderId="34" xfId="0" applyFont="1" applyFill="1" applyBorder="1"/>
    <xf numFmtId="0" fontId="6" fillId="0" borderId="0" xfId="0" applyFont="1" applyFill="1"/>
    <xf numFmtId="0" fontId="6" fillId="0" borderId="0" xfId="0" applyFont="1" applyFill="1" applyAlignment="1">
      <alignment horizontal="right"/>
    </xf>
    <xf numFmtId="2" fontId="6" fillId="0" borderId="0" xfId="0" applyNumberFormat="1" applyFont="1" applyFill="1" applyAlignment="1">
      <alignment horizontal="right"/>
    </xf>
    <xf numFmtId="0" fontId="6" fillId="0" borderId="0" xfId="0" applyFont="1" applyFill="1" applyBorder="1"/>
    <xf numFmtId="0" fontId="6" fillId="0" borderId="34"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horizontal="left" vertical="center" wrapText="1"/>
    </xf>
    <xf numFmtId="0" fontId="0" fillId="0" borderId="33" xfId="0" applyBorder="1"/>
    <xf numFmtId="0" fontId="6" fillId="0" borderId="0" xfId="0" applyFont="1" applyAlignment="1">
      <alignment vertical="center"/>
    </xf>
    <xf numFmtId="0" fontId="7" fillId="0" borderId="0" xfId="0" applyFont="1" applyBorder="1" applyAlignment="1">
      <alignment horizontal="left" vertical="top" wrapText="1"/>
    </xf>
    <xf numFmtId="0" fontId="11" fillId="0" borderId="0" xfId="1867"/>
    <xf numFmtId="0" fontId="11" fillId="0" borderId="0" xfId="1867" applyBorder="1"/>
    <xf numFmtId="0" fontId="11" fillId="0" borderId="0" xfId="1867" applyFill="1" applyBorder="1"/>
    <xf numFmtId="0" fontId="11" fillId="0" borderId="0" xfId="1867" applyFill="1"/>
    <xf numFmtId="49" fontId="142" fillId="0" borderId="18" xfId="1867" applyNumberFormat="1" applyFont="1" applyFill="1" applyBorder="1" applyAlignment="1">
      <alignment horizontal="right" vertical="center"/>
    </xf>
    <xf numFmtId="0" fontId="14" fillId="0" borderId="0" xfId="1867" applyFont="1" applyFill="1" applyBorder="1"/>
    <xf numFmtId="0" fontId="143" fillId="0" borderId="0" xfId="1867" applyFont="1" applyFill="1" applyBorder="1" applyAlignment="1"/>
    <xf numFmtId="2" fontId="13" fillId="0" borderId="35" xfId="0" applyNumberFormat="1" applyFont="1" applyFill="1" applyBorder="1" applyAlignment="1">
      <alignment horizontal="right" vertical="center" wrapText="1"/>
    </xf>
    <xf numFmtId="2" fontId="13" fillId="0" borderId="34" xfId="0" applyNumberFormat="1" applyFont="1" applyFill="1" applyBorder="1" applyAlignment="1">
      <alignment vertical="center" wrapText="1"/>
    </xf>
    <xf numFmtId="2" fontId="13" fillId="0" borderId="0" xfId="0" applyNumberFormat="1" applyFont="1" applyFill="1" applyBorder="1" applyAlignment="1">
      <alignment horizontal="left" vertical="center" wrapText="1" indent="1"/>
    </xf>
    <xf numFmtId="2" fontId="13" fillId="0" borderId="0"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0" borderId="0" xfId="0" applyNumberFormat="1" applyFont="1" applyFill="1" applyBorder="1" applyAlignment="1">
      <alignment horizontal="left" vertical="center" wrapText="1"/>
    </xf>
    <xf numFmtId="2" fontId="0" fillId="0" borderId="35" xfId="0" applyNumberFormat="1" applyBorder="1"/>
    <xf numFmtId="2" fontId="13" fillId="0" borderId="36" xfId="0" applyNumberFormat="1" applyFont="1" applyFill="1" applyBorder="1" applyAlignment="1">
      <alignment vertical="center" wrapText="1"/>
    </xf>
    <xf numFmtId="0" fontId="13" fillId="0" borderId="24" xfId="0" applyFont="1" applyFill="1" applyBorder="1" applyAlignment="1">
      <alignment vertical="center" wrapText="1"/>
    </xf>
    <xf numFmtId="0" fontId="14" fillId="0" borderId="0" xfId="1686" applyFont="1" applyBorder="1" applyAlignment="1">
      <alignment horizontal="left" vertical="top" wrapText="1"/>
    </xf>
    <xf numFmtId="0" fontId="13" fillId="0" borderId="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Border="1" applyAlignment="1">
      <alignment horizontal="right" vertical="center" wrapText="1"/>
    </xf>
    <xf numFmtId="0" fontId="13" fillId="0" borderId="34" xfId="0" applyFont="1" applyFill="1" applyBorder="1" applyAlignment="1">
      <alignment horizontal="left" vertical="center" wrapText="1" indent="1"/>
    </xf>
    <xf numFmtId="2" fontId="13" fillId="0" borderId="0" xfId="0" applyNumberFormat="1" applyFont="1" applyFill="1" applyBorder="1" applyAlignment="1">
      <alignment horizontal="right" vertical="center" wrapText="1"/>
    </xf>
    <xf numFmtId="2" fontId="6" fillId="0" borderId="0" xfId="0" applyNumberFormat="1" applyFont="1" applyFill="1"/>
    <xf numFmtId="2" fontId="6" fillId="0" borderId="0" xfId="0" applyNumberFormat="1" applyFont="1" applyFill="1" applyBorder="1"/>
    <xf numFmtId="0" fontId="6" fillId="0" borderId="40" xfId="0" applyFont="1" applyFill="1" applyBorder="1" applyAlignment="1"/>
    <xf numFmtId="3" fontId="145" fillId="0" borderId="37" xfId="0" applyNumberFormat="1" applyFont="1" applyFill="1" applyBorder="1" applyAlignment="1"/>
    <xf numFmtId="3" fontId="145" fillId="0" borderId="38" xfId="0" applyNumberFormat="1" applyFont="1" applyFill="1" applyBorder="1" applyAlignment="1"/>
    <xf numFmtId="3" fontId="145" fillId="0" borderId="40" xfId="0" applyNumberFormat="1" applyFont="1" applyFill="1" applyBorder="1" applyAlignment="1"/>
    <xf numFmtId="0" fontId="6" fillId="0" borderId="19" xfId="0" applyFont="1" applyFill="1" applyBorder="1"/>
    <xf numFmtId="0" fontId="6" fillId="0" borderId="36" xfId="0" applyFont="1" applyFill="1" applyBorder="1" applyAlignment="1"/>
    <xf numFmtId="0" fontId="6" fillId="0" borderId="33" xfId="0" applyFont="1" applyFill="1" applyBorder="1" applyAlignment="1"/>
    <xf numFmtId="0" fontId="6" fillId="0" borderId="19" xfId="0" applyFont="1" applyFill="1" applyBorder="1" applyAlignment="1"/>
    <xf numFmtId="3" fontId="6" fillId="0" borderId="18" xfId="0" applyNumberFormat="1" applyFont="1" applyFill="1" applyBorder="1" applyAlignment="1">
      <alignment horizontal="right" indent="2"/>
    </xf>
    <xf numFmtId="175" fontId="6" fillId="0" borderId="18" xfId="0" applyNumberFormat="1" applyFont="1" applyFill="1" applyBorder="1" applyAlignment="1">
      <alignment horizontal="right" indent="2"/>
    </xf>
    <xf numFmtId="175" fontId="6" fillId="0" borderId="35" xfId="0" applyNumberFormat="1" applyFont="1" applyFill="1" applyBorder="1" applyAlignment="1">
      <alignment horizontal="right" indent="2"/>
    </xf>
    <xf numFmtId="1" fontId="6" fillId="0" borderId="18" xfId="0" applyNumberFormat="1" applyFont="1" applyFill="1" applyBorder="1" applyAlignment="1">
      <alignment horizontal="right" indent="2"/>
    </xf>
    <xf numFmtId="1" fontId="6" fillId="0" borderId="35" xfId="0" applyNumberFormat="1" applyFont="1" applyFill="1" applyBorder="1" applyAlignment="1">
      <alignment horizontal="right" indent="2"/>
    </xf>
    <xf numFmtId="0" fontId="6" fillId="0" borderId="34" xfId="0" applyFont="1" applyFill="1" applyBorder="1" applyAlignment="1">
      <alignment vertical="center"/>
    </xf>
    <xf numFmtId="1" fontId="6" fillId="0" borderId="18" xfId="0" applyNumberFormat="1" applyFont="1" applyFill="1" applyBorder="1" applyAlignment="1">
      <alignment horizontal="right" vertical="center" indent="2"/>
    </xf>
    <xf numFmtId="1" fontId="6" fillId="0" borderId="35" xfId="0" applyNumberFormat="1" applyFont="1" applyFill="1" applyBorder="1" applyAlignment="1">
      <alignment horizontal="right" vertical="center" indent="2"/>
    </xf>
    <xf numFmtId="1" fontId="146" fillId="0" borderId="18" xfId="0" applyNumberFormat="1" applyFont="1" applyFill="1" applyBorder="1" applyAlignment="1">
      <alignment horizontal="right" indent="2"/>
    </xf>
    <xf numFmtId="1" fontId="146" fillId="0" borderId="35" xfId="0" applyNumberFormat="1" applyFont="1" applyFill="1" applyBorder="1" applyAlignment="1">
      <alignment horizontal="right" indent="2"/>
    </xf>
    <xf numFmtId="0" fontId="6" fillId="0" borderId="18" xfId="0" applyFont="1" applyFill="1" applyBorder="1" applyAlignment="1">
      <alignment horizontal="right" indent="2"/>
    </xf>
    <xf numFmtId="0" fontId="6" fillId="0" borderId="35" xfId="0" applyFont="1" applyFill="1" applyBorder="1" applyAlignment="1">
      <alignment horizontal="right" indent="2"/>
    </xf>
    <xf numFmtId="0" fontId="7" fillId="0" borderId="0" xfId="0" applyFont="1" applyFill="1"/>
    <xf numFmtId="0" fontId="12" fillId="0" borderId="0" xfId="0" applyFont="1"/>
    <xf numFmtId="0" fontId="62" fillId="0" borderId="0" xfId="0" applyFont="1" applyFill="1" applyBorder="1"/>
    <xf numFmtId="0" fontId="13" fillId="0" borderId="38" xfId="1682" applyFont="1" applyFill="1" applyBorder="1" applyAlignment="1">
      <alignment horizontal="left"/>
    </xf>
    <xf numFmtId="203" fontId="13" fillId="0" borderId="39" xfId="1682" applyNumberFormat="1" applyFont="1" applyFill="1" applyBorder="1"/>
    <xf numFmtId="175" fontId="13" fillId="0" borderId="39" xfId="1682" applyNumberFormat="1" applyFont="1" applyFill="1" applyBorder="1" applyAlignment="1">
      <alignment horizontal="right" indent="1"/>
    </xf>
    <xf numFmtId="0" fontId="13" fillId="0" borderId="34" xfId="1682" applyFont="1" applyFill="1" applyBorder="1" applyAlignment="1">
      <alignment horizontal="left"/>
    </xf>
    <xf numFmtId="203" fontId="13" fillId="0" borderId="18" xfId="1682" applyNumberFormat="1" applyFont="1" applyFill="1" applyBorder="1"/>
    <xf numFmtId="175" fontId="13" fillId="0" borderId="18" xfId="1682" applyNumberFormat="1" applyFont="1" applyFill="1" applyBorder="1" applyAlignment="1">
      <alignment horizontal="right" indent="1"/>
    </xf>
    <xf numFmtId="0" fontId="13" fillId="0" borderId="34" xfId="0" applyFont="1" applyFill="1" applyBorder="1" applyAlignment="1">
      <alignment horizontal="left" indent="1"/>
    </xf>
    <xf numFmtId="3" fontId="13" fillId="0" borderId="18" xfId="0" applyNumberFormat="1" applyFont="1" applyFill="1" applyBorder="1" applyAlignment="1">
      <alignment horizontal="right" indent="1"/>
    </xf>
    <xf numFmtId="3" fontId="13" fillId="0" borderId="35" xfId="0" applyNumberFormat="1" applyFont="1" applyFill="1" applyBorder="1" applyAlignment="1">
      <alignment horizontal="right" indent="1"/>
    </xf>
    <xf numFmtId="0" fontId="13" fillId="0" borderId="34" xfId="0" applyFont="1" applyFill="1" applyBorder="1" applyAlignment="1">
      <alignment horizontal="left"/>
    </xf>
    <xf numFmtId="1" fontId="13" fillId="0" borderId="18" xfId="0" applyNumberFormat="1" applyFont="1" applyFill="1" applyBorder="1" applyAlignment="1">
      <alignment horizontal="right" indent="2"/>
    </xf>
    <xf numFmtId="1" fontId="13" fillId="0" borderId="35" xfId="0" applyNumberFormat="1" applyFont="1" applyFill="1" applyBorder="1" applyAlignment="1">
      <alignment horizontal="right" indent="2"/>
    </xf>
    <xf numFmtId="175" fontId="13" fillId="0" borderId="18" xfId="0" applyNumberFormat="1" applyFont="1" applyFill="1" applyBorder="1" applyAlignment="1">
      <alignment horizontal="right" indent="2"/>
    </xf>
    <xf numFmtId="175" fontId="13" fillId="0" borderId="35" xfId="0" applyNumberFormat="1" applyFont="1" applyFill="1" applyBorder="1" applyAlignment="1">
      <alignment horizontal="right" indent="2"/>
    </xf>
    <xf numFmtId="0" fontId="6" fillId="0" borderId="38" xfId="0" applyFont="1" applyFill="1" applyBorder="1" applyAlignment="1">
      <alignment horizontal="left"/>
    </xf>
    <xf numFmtId="3" fontId="6" fillId="0" borderId="39" xfId="0" applyNumberFormat="1" applyFont="1" applyFill="1" applyBorder="1" applyAlignment="1">
      <alignment horizontal="right" indent="2"/>
    </xf>
    <xf numFmtId="175" fontId="6" fillId="0" borderId="39" xfId="0" applyNumberFormat="1" applyFont="1" applyFill="1" applyBorder="1" applyAlignment="1">
      <alignment horizontal="right" indent="3"/>
    </xf>
    <xf numFmtId="0" fontId="6" fillId="0" borderId="39" xfId="0" applyFont="1" applyFill="1" applyBorder="1" applyAlignment="1">
      <alignment horizontal="left"/>
    </xf>
    <xf numFmtId="175" fontId="6" fillId="0" borderId="37" xfId="0" applyNumberFormat="1" applyFont="1" applyFill="1" applyBorder="1" applyAlignment="1">
      <alignment horizontal="right" indent="3"/>
    </xf>
    <xf numFmtId="0" fontId="6" fillId="0" borderId="34" xfId="0" applyFont="1" applyFill="1" applyBorder="1" applyAlignment="1">
      <alignment horizontal="left"/>
    </xf>
    <xf numFmtId="175" fontId="6" fillId="0" borderId="18" xfId="0" applyNumberFormat="1" applyFont="1" applyFill="1" applyBorder="1" applyAlignment="1">
      <alignment horizontal="right" indent="3"/>
    </xf>
    <xf numFmtId="0" fontId="6" fillId="0" borderId="18" xfId="0" applyFont="1" applyFill="1" applyBorder="1" applyAlignment="1">
      <alignment horizontal="left"/>
    </xf>
    <xf numFmtId="175" fontId="6" fillId="0" borderId="35" xfId="0" applyNumberFormat="1" applyFont="1" applyFill="1" applyBorder="1" applyAlignment="1">
      <alignment horizontal="right" indent="3"/>
    </xf>
    <xf numFmtId="0" fontId="6" fillId="0" borderId="33" xfId="0" applyFont="1" applyFill="1" applyBorder="1" applyAlignment="1">
      <alignment horizontal="left"/>
    </xf>
    <xf numFmtId="3" fontId="6" fillId="0" borderId="20" xfId="0" applyNumberFormat="1" applyFont="1" applyFill="1" applyBorder="1" applyAlignment="1">
      <alignment horizontal="right" indent="2"/>
    </xf>
    <xf numFmtId="175" fontId="6" fillId="0" borderId="20" xfId="0" applyNumberFormat="1" applyFont="1" applyFill="1" applyBorder="1" applyAlignment="1">
      <alignment horizontal="right" indent="3"/>
    </xf>
    <xf numFmtId="0" fontId="6" fillId="0" borderId="20" xfId="0" applyFont="1" applyFill="1" applyBorder="1" applyAlignment="1">
      <alignment horizontal="left"/>
    </xf>
    <xf numFmtId="175" fontId="6" fillId="0" borderId="36" xfId="0" applyNumberFormat="1" applyFont="1" applyFill="1" applyBorder="1" applyAlignment="1">
      <alignment horizontal="right" indent="3"/>
    </xf>
    <xf numFmtId="0" fontId="6" fillId="0" borderId="18" xfId="0" applyNumberFormat="1" applyFont="1" applyFill="1" applyBorder="1" applyAlignment="1">
      <alignment horizontal="right" indent="1"/>
    </xf>
    <xf numFmtId="0" fontId="6" fillId="0" borderId="35" xfId="0" applyNumberFormat="1" applyFont="1" applyFill="1" applyBorder="1" applyAlignment="1">
      <alignment horizontal="right" indent="1"/>
    </xf>
    <xf numFmtId="0" fontId="6" fillId="0" borderId="34" xfId="0" applyFont="1" applyFill="1" applyBorder="1" applyAlignment="1">
      <alignment horizontal="left" indent="1"/>
    </xf>
    <xf numFmtId="175" fontId="6" fillId="0" borderId="18" xfId="0" applyNumberFormat="1" applyFont="1" applyFill="1" applyBorder="1" applyAlignment="1">
      <alignment horizontal="right" indent="1"/>
    </xf>
    <xf numFmtId="175" fontId="6" fillId="0" borderId="35" xfId="0" applyNumberFormat="1" applyFont="1" applyFill="1" applyBorder="1" applyAlignment="1">
      <alignment horizontal="right" indent="1"/>
    </xf>
    <xf numFmtId="3" fontId="6" fillId="0" borderId="18" xfId="0" applyNumberFormat="1" applyFont="1" applyFill="1" applyBorder="1" applyAlignment="1">
      <alignment horizontal="right" indent="1"/>
    </xf>
    <xf numFmtId="3" fontId="6" fillId="0" borderId="35" xfId="0" applyNumberFormat="1" applyFont="1" applyFill="1" applyBorder="1" applyAlignment="1">
      <alignment horizontal="right" indent="1"/>
    </xf>
    <xf numFmtId="0" fontId="0" fillId="0" borderId="0" xfId="0" applyAlignment="1">
      <alignment wrapText="1"/>
    </xf>
    <xf numFmtId="0" fontId="148" fillId="0" borderId="0" xfId="0" applyFont="1"/>
    <xf numFmtId="0" fontId="0" fillId="0" borderId="0" xfId="0" applyAlignment="1">
      <alignment vertical="center"/>
    </xf>
    <xf numFmtId="0" fontId="150" fillId="0" borderId="0" xfId="0" applyFont="1" applyAlignment="1">
      <alignment horizontal="left" vertical="center" wrapText="1"/>
    </xf>
    <xf numFmtId="0" fontId="207" fillId="0" borderId="0" xfId="1643"/>
    <xf numFmtId="174" fontId="13" fillId="0" borderId="0" xfId="1709" applyNumberFormat="1" applyFont="1"/>
    <xf numFmtId="0" fontId="8" fillId="0" borderId="0" xfId="1643" applyFont="1" applyAlignment="1">
      <alignment wrapText="1"/>
    </xf>
    <xf numFmtId="0" fontId="7" fillId="0" borderId="0" xfId="1628" applyFont="1" applyAlignment="1">
      <alignment wrapText="1"/>
    </xf>
    <xf numFmtId="0" fontId="207" fillId="0" borderId="0" xfId="1643" applyAlignment="1"/>
    <xf numFmtId="0" fontId="7" fillId="0" borderId="0" xfId="1643" applyFont="1" applyAlignment="1"/>
    <xf numFmtId="0" fontId="207" fillId="0" borderId="0" xfId="1643" applyAlignment="1">
      <alignment wrapText="1"/>
    </xf>
    <xf numFmtId="1" fontId="207" fillId="0" borderId="0" xfId="1643" applyNumberFormat="1"/>
    <xf numFmtId="0" fontId="150" fillId="0" borderId="0" xfId="0" applyFont="1" applyFill="1" applyBorder="1" applyAlignment="1">
      <alignment vertical="center" wrapText="1"/>
    </xf>
    <xf numFmtId="174" fontId="13" fillId="0" borderId="0" xfId="1709" applyNumberFormat="1" applyFont="1" applyFill="1" applyBorder="1" applyAlignment="1">
      <alignment horizontal="center" vertical="center"/>
    </xf>
    <xf numFmtId="16" fontId="13" fillId="0" borderId="0" xfId="1709" applyNumberFormat="1" applyFont="1" applyFill="1" applyBorder="1" applyAlignment="1"/>
    <xf numFmtId="0" fontId="7" fillId="0" borderId="0" xfId="1643" applyFont="1" applyFill="1" applyBorder="1" applyAlignment="1"/>
    <xf numFmtId="0" fontId="207" fillId="0" borderId="0" xfId="1643" applyFill="1" applyBorder="1" applyAlignment="1"/>
    <xf numFmtId="0" fontId="2" fillId="0" borderId="0" xfId="1889" applyFont="1" applyFill="1" applyBorder="1" applyAlignment="1"/>
    <xf numFmtId="0" fontId="11" fillId="0" borderId="0" xfId="1709" applyFill="1" applyBorder="1" applyAlignment="1"/>
    <xf numFmtId="174" fontId="13" fillId="0" borderId="0" xfId="1709" applyNumberFormat="1" applyFont="1" applyFill="1" applyBorder="1" applyAlignment="1"/>
    <xf numFmtId="0" fontId="13" fillId="0" borderId="0" xfId="1709" applyFont="1" applyFill="1" applyBorder="1" applyAlignment="1">
      <alignment horizontal="center" vertical="center"/>
    </xf>
    <xf numFmtId="0" fontId="13" fillId="0" borderId="0" xfId="1682" applyFont="1" applyFill="1" applyBorder="1" applyAlignment="1">
      <alignment horizontal="center" vertical="center"/>
    </xf>
    <xf numFmtId="0" fontId="13" fillId="0" borderId="0" xfId="1709" applyFont="1" applyFill="1" applyBorder="1" applyAlignment="1">
      <alignment horizontal="left" vertical="center"/>
    </xf>
    <xf numFmtId="175" fontId="13" fillId="0" borderId="0" xfId="1709" applyNumberFormat="1" applyFont="1" applyFill="1" applyBorder="1" applyAlignment="1">
      <alignment horizontal="center" vertical="center"/>
    </xf>
    <xf numFmtId="0" fontId="12" fillId="0" borderId="0" xfId="1709" applyFont="1" applyAlignment="1"/>
    <xf numFmtId="0" fontId="8" fillId="0" borderId="0" xfId="1643" applyFont="1" applyAlignment="1"/>
    <xf numFmtId="0" fontId="62" fillId="0" borderId="0" xfId="0" applyFont="1" applyFill="1" applyBorder="1" applyAlignment="1"/>
    <xf numFmtId="0" fontId="0" fillId="0" borderId="0" xfId="0" quotePrefix="1" applyFill="1" applyBorder="1" applyAlignment="1"/>
    <xf numFmtId="0" fontId="0" fillId="0" borderId="0" xfId="0" applyFont="1" applyFill="1" applyBorder="1" applyAlignment="1">
      <alignment horizontal="center" vertical="center"/>
    </xf>
    <xf numFmtId="175" fontId="0" fillId="0" borderId="0" xfId="0" applyNumberFormat="1" applyFill="1" applyBorder="1" applyAlignment="1"/>
    <xf numFmtId="3" fontId="0" fillId="0" borderId="0" xfId="0" applyNumberFormat="1" applyFont="1" applyFill="1" applyBorder="1" applyAlignment="1">
      <alignment horizontal="right"/>
    </xf>
    <xf numFmtId="0" fontId="0" fillId="0" borderId="0" xfId="0" applyFont="1" applyFill="1" applyBorder="1" applyAlignment="1">
      <alignment vertical="center"/>
    </xf>
    <xf numFmtId="0" fontId="147" fillId="0" borderId="0" xfId="0" applyFont="1" applyFill="1" applyBorder="1" applyAlignment="1">
      <alignment vertical="center"/>
    </xf>
    <xf numFmtId="0" fontId="0" fillId="0" borderId="0" xfId="0" applyFont="1" applyFill="1" applyBorder="1" applyAlignment="1">
      <alignment horizontal="left"/>
    </xf>
    <xf numFmtId="0" fontId="0"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0" fontId="2" fillId="0" borderId="0" xfId="0" applyFont="1" applyAlignment="1"/>
    <xf numFmtId="0" fontId="8" fillId="0" borderId="0" xfId="0" applyFont="1" applyFill="1" applyBorder="1" applyAlignment="1">
      <alignment vertical="center" wrapText="1"/>
    </xf>
    <xf numFmtId="0" fontId="59" fillId="0" borderId="0" xfId="0" applyFont="1" applyFill="1" applyBorder="1" applyAlignment="1">
      <alignment vertical="center" wrapText="1"/>
    </xf>
    <xf numFmtId="0" fontId="59" fillId="0" borderId="0" xfId="0" applyFont="1" applyFill="1" applyBorder="1" applyAlignment="1">
      <alignment vertical="center"/>
    </xf>
    <xf numFmtId="0" fontId="0" fillId="0" borderId="0" xfId="0" applyFill="1" applyBorder="1" applyAlignment="1">
      <alignment wrapText="1"/>
    </xf>
    <xf numFmtId="0" fontId="0" fillId="0" borderId="0" xfId="0" applyFill="1" applyBorder="1" applyAlignment="1">
      <alignment horizontal="right"/>
    </xf>
    <xf numFmtId="0" fontId="149" fillId="0" borderId="0" xfId="0" applyFont="1" applyFill="1" applyBorder="1"/>
    <xf numFmtId="0" fontId="0" fillId="0" borderId="0" xfId="0" applyFill="1" applyBorder="1" applyAlignment="1">
      <alignment vertical="center" wrapText="1"/>
    </xf>
    <xf numFmtId="0" fontId="150" fillId="0" borderId="0" xfId="0" applyFont="1" applyFill="1" applyBorder="1" applyAlignment="1">
      <alignment horizontal="left" vertical="center" wrapText="1"/>
    </xf>
    <xf numFmtId="174" fontId="39" fillId="0" borderId="0" xfId="1846" applyFill="1" applyBorder="1"/>
    <xf numFmtId="0" fontId="4" fillId="0" borderId="0" xfId="0" applyFont="1" applyFill="1" applyBorder="1" applyAlignment="1">
      <alignment vertical="top"/>
    </xf>
    <xf numFmtId="173" fontId="13" fillId="0" borderId="0" xfId="2018" applyFont="1" applyFill="1" applyBorder="1" applyAlignment="1">
      <alignment vertical="center" wrapText="1"/>
    </xf>
    <xf numFmtId="3" fontId="13" fillId="0" borderId="0" xfId="2018" applyNumberFormat="1" applyFont="1" applyFill="1" applyBorder="1" applyAlignment="1">
      <alignment horizontal="center" vertical="center" wrapText="1"/>
    </xf>
    <xf numFmtId="178" fontId="13" fillId="0" borderId="0" xfId="2018" applyNumberFormat="1" applyFont="1" applyFill="1" applyBorder="1" applyAlignment="1">
      <alignment vertical="center" wrapText="1"/>
    </xf>
    <xf numFmtId="178" fontId="13" fillId="0" borderId="0" xfId="2018" applyNumberFormat="1" applyFont="1" applyFill="1" applyBorder="1" applyAlignment="1">
      <alignment horizontal="center" vertical="center" wrapText="1"/>
    </xf>
    <xf numFmtId="49" fontId="13" fillId="0" borderId="0" xfId="2018" applyNumberFormat="1" applyFont="1" applyFill="1" applyBorder="1" applyAlignment="1">
      <alignment vertical="center" wrapText="1"/>
    </xf>
    <xf numFmtId="173" fontId="13" fillId="0" borderId="0" xfId="2018" applyNumberFormat="1" applyFont="1" applyFill="1" applyBorder="1" applyAlignment="1">
      <alignment vertical="center" wrapText="1"/>
    </xf>
    <xf numFmtId="173" fontId="13" fillId="0" borderId="0" xfId="2018" applyNumberFormat="1" applyFont="1" applyFill="1" applyBorder="1" applyAlignment="1">
      <alignment horizontal="center" vertical="center" wrapText="1"/>
    </xf>
    <xf numFmtId="180" fontId="13" fillId="0" borderId="0" xfId="1730" applyNumberFormat="1" applyFont="1" applyFill="1" applyBorder="1" applyAlignment="1">
      <alignment horizontal="right"/>
    </xf>
    <xf numFmtId="180" fontId="13" fillId="0" borderId="0" xfId="1730" applyNumberFormat="1" applyFont="1" applyFill="1" applyBorder="1" applyAlignment="1"/>
    <xf numFmtId="3" fontId="13" fillId="0" borderId="0" xfId="2018" applyNumberFormat="1" applyFont="1" applyFill="1" applyBorder="1" applyAlignment="1">
      <alignment horizontal="left" wrapText="1"/>
    </xf>
    <xf numFmtId="0" fontId="5" fillId="0" borderId="0" xfId="0" applyFont="1" applyFill="1" applyBorder="1" applyAlignment="1">
      <alignment horizontal="left" vertical="top"/>
    </xf>
    <xf numFmtId="174" fontId="12" fillId="0" borderId="0" xfId="1846" applyFont="1" applyFill="1" applyBorder="1" applyAlignment="1">
      <alignment wrapText="1"/>
    </xf>
    <xf numFmtId="3" fontId="13" fillId="0" borderId="0" xfId="2018" applyNumberFormat="1" applyFont="1" applyFill="1" applyBorder="1" applyAlignment="1">
      <alignment wrapText="1"/>
    </xf>
    <xf numFmtId="174" fontId="14" fillId="0" borderId="0" xfId="1846" applyFont="1" applyFill="1" applyBorder="1" applyAlignment="1">
      <alignment wrapText="1"/>
    </xf>
    <xf numFmtId="3" fontId="127" fillId="0" borderId="35" xfId="0" applyNumberFormat="1" applyFont="1" applyFill="1" applyBorder="1" applyAlignment="1">
      <alignment horizontal="right" vertical="center" wrapText="1" indent="2"/>
    </xf>
    <xf numFmtId="0" fontId="3" fillId="0" borderId="18" xfId="0" applyFont="1" applyFill="1" applyBorder="1" applyAlignment="1">
      <alignment horizontal="right" vertical="center" wrapText="1" indent="1"/>
    </xf>
    <xf numFmtId="0" fontId="3" fillId="0" borderId="35" xfId="0" applyFont="1" applyFill="1" applyBorder="1" applyAlignment="1">
      <alignment horizontal="right" vertical="center" wrapText="1" indent="1"/>
    </xf>
    <xf numFmtId="0" fontId="14" fillId="0" borderId="0" xfId="1686" applyFont="1" applyBorder="1" applyAlignment="1">
      <alignment horizontal="left" vertical="center" wrapText="1"/>
    </xf>
    <xf numFmtId="0" fontId="7" fillId="0" borderId="0" xfId="0" applyFont="1" applyAlignment="1">
      <alignment horizontal="left"/>
    </xf>
    <xf numFmtId="0" fontId="11" fillId="0" borderId="0" xfId="0" applyFont="1" applyBorder="1" applyAlignment="1"/>
    <xf numFmtId="0" fontId="127" fillId="32" borderId="36" xfId="0" applyFont="1" applyFill="1" applyBorder="1" applyAlignment="1">
      <alignment horizontal="right" vertical="center" wrapText="1" indent="1"/>
    </xf>
    <xf numFmtId="0" fontId="127" fillId="32" borderId="35" xfId="0" applyFont="1" applyFill="1" applyBorder="1" applyAlignment="1">
      <alignment horizontal="right" vertical="center" wrapText="1" indent="1"/>
    </xf>
    <xf numFmtId="3" fontId="127" fillId="32" borderId="37" xfId="0" applyNumberFormat="1" applyFont="1" applyFill="1" applyBorder="1" applyAlignment="1">
      <alignment horizontal="right" vertical="center" wrapText="1" indent="1"/>
    </xf>
    <xf numFmtId="0" fontId="7" fillId="0" borderId="0" xfId="0" applyFont="1" applyAlignment="1">
      <alignment vertical="top"/>
    </xf>
    <xf numFmtId="0" fontId="7" fillId="0" borderId="0" xfId="0" applyFont="1" applyAlignment="1">
      <alignment horizontal="left" vertical="top"/>
    </xf>
    <xf numFmtId="0" fontId="5" fillId="0" borderId="0" xfId="0" applyFont="1"/>
    <xf numFmtId="0" fontId="3" fillId="0" borderId="34" xfId="0" applyFont="1" applyFill="1" applyBorder="1"/>
    <xf numFmtId="3" fontId="6" fillId="0" borderId="18" xfId="0" applyNumberFormat="1" applyFont="1" applyFill="1" applyBorder="1" applyAlignment="1">
      <alignment horizontal="right" indent="3"/>
    </xf>
    <xf numFmtId="3" fontId="6" fillId="0" borderId="35" xfId="0" applyNumberFormat="1" applyFont="1" applyFill="1" applyBorder="1" applyAlignment="1">
      <alignment horizontal="right" indent="3"/>
    </xf>
    <xf numFmtId="0" fontId="156" fillId="0" borderId="0" xfId="0" applyFont="1"/>
    <xf numFmtId="3" fontId="3" fillId="0" borderId="35" xfId="0" applyNumberFormat="1" applyFont="1" applyFill="1" applyBorder="1" applyAlignment="1">
      <alignment horizontal="right" vertical="center" wrapText="1" indent="2"/>
    </xf>
    <xf numFmtId="0" fontId="49" fillId="0" borderId="0" xfId="0" applyFont="1" applyBorder="1" applyAlignment="1">
      <alignment horizontal="left"/>
    </xf>
    <xf numFmtId="0" fontId="49" fillId="0" borderId="0" xfId="0" applyNumberFormat="1" applyFont="1" applyBorder="1"/>
    <xf numFmtId="0" fontId="0" fillId="0" borderId="0" xfId="0" applyBorder="1" applyAlignment="1">
      <alignment horizontal="left" indent="1"/>
    </xf>
    <xf numFmtId="175" fontId="0" fillId="0" borderId="0" xfId="0" applyNumberFormat="1" applyBorder="1"/>
    <xf numFmtId="0" fontId="5" fillId="0" borderId="0" xfId="0" applyFont="1" applyFill="1" applyBorder="1"/>
    <xf numFmtId="0" fontId="3" fillId="0" borderId="34" xfId="0" applyFont="1" applyFill="1" applyBorder="1" applyAlignment="1">
      <alignment horizontal="left"/>
    </xf>
    <xf numFmtId="0" fontId="11" fillId="0" borderId="0" xfId="1682" applyFill="1" applyBorder="1"/>
    <xf numFmtId="0" fontId="8" fillId="0" borderId="0" xfId="1682" applyFont="1" applyFill="1" applyBorder="1"/>
    <xf numFmtId="0" fontId="11" fillId="0" borderId="0" xfId="1682" applyFill="1" applyBorder="1" applyAlignment="1">
      <alignment horizontal="left"/>
    </xf>
    <xf numFmtId="1" fontId="11" fillId="0" borderId="0" xfId="1682" applyNumberFormat="1" applyFill="1" applyBorder="1"/>
    <xf numFmtId="175" fontId="13" fillId="0" borderId="35" xfId="1682" applyNumberFormat="1" applyFont="1" applyFill="1" applyBorder="1" applyAlignment="1">
      <alignment horizontal="right" indent="1"/>
    </xf>
    <xf numFmtId="175" fontId="13" fillId="0" borderId="37" xfId="1682" applyNumberFormat="1" applyFont="1" applyFill="1" applyBorder="1" applyAlignment="1">
      <alignment horizontal="right" indent="1"/>
    </xf>
    <xf numFmtId="0" fontId="52" fillId="0" borderId="0" xfId="0" applyFont="1" applyFill="1" applyBorder="1" applyAlignment="1">
      <alignment horizontal="center" vertical="center" wrapText="1"/>
    </xf>
    <xf numFmtId="0" fontId="49" fillId="0" borderId="0" xfId="0" applyFont="1" applyFill="1" applyBorder="1" applyAlignment="1">
      <alignment horizontal="left"/>
    </xf>
    <xf numFmtId="0" fontId="49" fillId="0" borderId="0" xfId="0" applyNumberFormat="1" applyFont="1" applyFill="1" applyBorder="1"/>
    <xf numFmtId="0" fontId="0" fillId="0" borderId="0" xfId="0" applyFont="1" applyFill="1" applyBorder="1" applyAlignment="1">
      <alignment horizontal="left" indent="1"/>
    </xf>
    <xf numFmtId="0" fontId="0" fillId="0" borderId="0" xfId="0" applyNumberFormat="1" applyFont="1" applyFill="1" applyBorder="1"/>
    <xf numFmtId="0" fontId="13" fillId="0" borderId="34" xfId="0" applyFont="1" applyFill="1" applyBorder="1"/>
    <xf numFmtId="0" fontId="4" fillId="0" borderId="0" xfId="0" applyFont="1"/>
    <xf numFmtId="0" fontId="11" fillId="0" borderId="0" xfId="1629" applyAlignment="1">
      <alignment vertical="center"/>
    </xf>
    <xf numFmtId="0" fontId="10" fillId="0" borderId="0" xfId="1048" applyFont="1" applyAlignment="1">
      <alignment horizontal="center" vertical="center"/>
    </xf>
    <xf numFmtId="0" fontId="11" fillId="0" borderId="0" xfId="1709" applyAlignment="1">
      <alignment horizontal="center"/>
    </xf>
    <xf numFmtId="0" fontId="11" fillId="0" borderId="0" xfId="1712" applyBorder="1" applyAlignment="1">
      <alignment horizontal="center"/>
    </xf>
    <xf numFmtId="175" fontId="13" fillId="0" borderId="34" xfId="1712" applyNumberFormat="1" applyFont="1" applyFill="1" applyBorder="1" applyAlignment="1">
      <alignment horizontal="left" vertical="center" wrapText="1"/>
    </xf>
    <xf numFmtId="175" fontId="13" fillId="0" borderId="33" xfId="1712" applyNumberFormat="1" applyFont="1" applyFill="1" applyBorder="1" applyAlignment="1">
      <alignment horizontal="left" vertical="center" wrapText="1"/>
    </xf>
    <xf numFmtId="201" fontId="13" fillId="0" borderId="18" xfId="1712" applyNumberFormat="1" applyFont="1" applyFill="1" applyBorder="1" applyAlignment="1">
      <alignment horizontal="right" vertical="center" wrapText="1" indent="1"/>
    </xf>
    <xf numFmtId="201" fontId="13" fillId="0" borderId="35" xfId="1712" applyNumberFormat="1" applyFont="1" applyFill="1" applyBorder="1" applyAlignment="1">
      <alignment horizontal="right" vertical="center" wrapText="1" indent="1"/>
    </xf>
    <xf numFmtId="201" fontId="13" fillId="0" borderId="20" xfId="1712" applyNumberFormat="1" applyFont="1" applyFill="1" applyBorder="1" applyAlignment="1">
      <alignment horizontal="right" vertical="center" wrapText="1" indent="1"/>
    </xf>
    <xf numFmtId="201" fontId="13" fillId="0" borderId="36" xfId="1712" applyNumberFormat="1" applyFont="1" applyFill="1" applyBorder="1" applyAlignment="1">
      <alignment horizontal="right" vertical="center" wrapText="1" indent="1"/>
    </xf>
    <xf numFmtId="175" fontId="13" fillId="0" borderId="18" xfId="1712" applyNumberFormat="1" applyFont="1" applyFill="1" applyBorder="1" applyAlignment="1">
      <alignment horizontal="right" vertical="center" wrapText="1" indent="1"/>
    </xf>
    <xf numFmtId="175" fontId="13" fillId="0" borderId="35" xfId="1712" applyNumberFormat="1" applyFont="1" applyFill="1" applyBorder="1" applyAlignment="1">
      <alignment horizontal="right" vertical="center" wrapText="1" indent="1"/>
    </xf>
    <xf numFmtId="175" fontId="13" fillId="0" borderId="36" xfId="1712" applyNumberFormat="1" applyFont="1" applyFill="1" applyBorder="1" applyAlignment="1">
      <alignment horizontal="right" vertical="center" wrapText="1" indent="1"/>
    </xf>
    <xf numFmtId="175" fontId="13" fillId="0" borderId="20" xfId="1712" applyNumberFormat="1" applyFont="1" applyFill="1" applyBorder="1" applyAlignment="1">
      <alignment horizontal="right" vertical="center" wrapText="1" indent="1"/>
    </xf>
    <xf numFmtId="0" fontId="13" fillId="0" borderId="34" xfId="1709" applyFont="1" applyFill="1" applyBorder="1" applyAlignment="1">
      <alignment horizontal="left" vertical="center" wrapText="1" indent="1"/>
    </xf>
    <xf numFmtId="0" fontId="13" fillId="0" borderId="34" xfId="1709" applyFont="1" applyFill="1" applyBorder="1" applyAlignment="1">
      <alignment horizontal="left" vertical="center" wrapText="1" indent="2"/>
    </xf>
    <xf numFmtId="0" fontId="13" fillId="0" borderId="34" xfId="1712" applyFont="1" applyFill="1" applyBorder="1" applyAlignment="1">
      <alignment horizontal="left" vertical="center" wrapText="1"/>
    </xf>
    <xf numFmtId="0" fontId="13" fillId="0" borderId="33" xfId="1712" applyFont="1" applyFill="1" applyBorder="1" applyAlignment="1">
      <alignment horizontal="left" vertical="center" wrapText="1"/>
    </xf>
    <xf numFmtId="49" fontId="13" fillId="0" borderId="34" xfId="1867" applyNumberFormat="1" applyFont="1" applyFill="1" applyBorder="1" applyAlignment="1">
      <alignment vertical="center"/>
    </xf>
    <xf numFmtId="49" fontId="13" fillId="0" borderId="18" xfId="1867" applyNumberFormat="1" applyFont="1" applyFill="1" applyBorder="1" applyAlignment="1">
      <alignment horizontal="center" vertical="center" wrapText="1"/>
    </xf>
    <xf numFmtId="49" fontId="13" fillId="0" borderId="35" xfId="1867" applyNumberFormat="1" applyFont="1" applyFill="1" applyBorder="1" applyAlignment="1">
      <alignment horizontal="center" vertical="center" wrapText="1"/>
    </xf>
    <xf numFmtId="49" fontId="13" fillId="0" borderId="34" xfId="1867" applyNumberFormat="1" applyFont="1" applyFill="1" applyBorder="1" applyAlignment="1">
      <alignment horizontal="left" vertical="center" indent="1"/>
    </xf>
    <xf numFmtId="49" fontId="13" fillId="0" borderId="18" xfId="1867" applyNumberFormat="1" applyFont="1" applyFill="1" applyBorder="1" applyAlignment="1">
      <alignment horizontal="center" wrapText="1"/>
    </xf>
    <xf numFmtId="49" fontId="13" fillId="0" borderId="18" xfId="1867" applyNumberFormat="1" applyFont="1" applyFill="1" applyBorder="1" applyAlignment="1">
      <alignment horizontal="center" vertical="center"/>
    </xf>
    <xf numFmtId="49" fontId="13" fillId="0" borderId="35" xfId="1867" applyNumberFormat="1" applyFont="1" applyFill="1" applyBorder="1" applyAlignment="1">
      <alignment horizontal="center" vertical="center"/>
    </xf>
    <xf numFmtId="49" fontId="13" fillId="0" borderId="34" xfId="1867" applyNumberFormat="1" applyFont="1" applyFill="1" applyBorder="1" applyAlignment="1">
      <alignment horizontal="left" indent="2"/>
    </xf>
    <xf numFmtId="49" fontId="13" fillId="0" borderId="18" xfId="1867" applyNumberFormat="1" applyFont="1" applyFill="1" applyBorder="1" applyAlignment="1">
      <alignment horizontal="right" vertical="center"/>
    </xf>
    <xf numFmtId="49" fontId="13" fillId="0" borderId="35" xfId="1867" applyNumberFormat="1" applyFont="1" applyFill="1" applyBorder="1" applyAlignment="1">
      <alignment horizontal="right" vertical="center"/>
    </xf>
    <xf numFmtId="49" fontId="125" fillId="0" borderId="35" xfId="1867" applyNumberFormat="1" applyFont="1" applyFill="1" applyBorder="1" applyAlignment="1">
      <alignment horizontal="center" vertical="center"/>
    </xf>
    <xf numFmtId="49" fontId="13" fillId="0" borderId="34" xfId="1867" applyNumberFormat="1" applyFont="1" applyFill="1" applyBorder="1" applyAlignment="1">
      <alignment horizontal="left" vertical="center" indent="3"/>
    </xf>
    <xf numFmtId="49" fontId="13" fillId="0" borderId="33" xfId="1867" applyNumberFormat="1" applyFont="1" applyFill="1" applyBorder="1" applyAlignment="1">
      <alignment horizontal="left" vertical="center" indent="3"/>
    </xf>
    <xf numFmtId="0" fontId="13" fillId="0" borderId="24" xfId="1867" applyFont="1" applyFill="1" applyBorder="1" applyAlignment="1">
      <alignment vertical="center"/>
    </xf>
    <xf numFmtId="3" fontId="125" fillId="0" borderId="1" xfId="1867" applyNumberFormat="1" applyFont="1" applyFill="1" applyBorder="1" applyAlignment="1">
      <alignment horizontal="center" vertical="center"/>
    </xf>
    <xf numFmtId="0" fontId="125" fillId="0" borderId="1" xfId="1867" applyFont="1" applyFill="1" applyBorder="1" applyAlignment="1">
      <alignment horizontal="center" vertical="center"/>
    </xf>
    <xf numFmtId="0" fontId="125" fillId="0" borderId="36" xfId="1867" applyFont="1" applyFill="1" applyBorder="1" applyAlignment="1">
      <alignment horizontal="center" vertical="center"/>
    </xf>
    <xf numFmtId="0" fontId="3" fillId="30" borderId="23" xfId="0" applyFont="1" applyFill="1" applyBorder="1" applyAlignment="1">
      <alignment horizontal="center" vertical="center" wrapText="1"/>
    </xf>
    <xf numFmtId="0" fontId="0" fillId="0" borderId="0" xfId="0" applyAlignment="1">
      <alignment horizontal="left"/>
    </xf>
    <xf numFmtId="175" fontId="3" fillId="0" borderId="38" xfId="0" applyNumberFormat="1" applyFont="1" applyFill="1" applyBorder="1"/>
    <xf numFmtId="175" fontId="3" fillId="0" borderId="39" xfId="0" applyNumberFormat="1" applyFont="1" applyFill="1" applyBorder="1" applyAlignment="1">
      <alignment horizontal="right" indent="3"/>
    </xf>
    <xf numFmtId="175" fontId="3" fillId="0" borderId="37" xfId="0" applyNumberFormat="1" applyFont="1" applyFill="1" applyBorder="1" applyAlignment="1">
      <alignment horizontal="right" indent="5"/>
    </xf>
    <xf numFmtId="175" fontId="3" fillId="0" borderId="34" xfId="0" applyNumberFormat="1" applyFont="1" applyFill="1" applyBorder="1"/>
    <xf numFmtId="175" fontId="3" fillId="0" borderId="18" xfId="0" applyNumberFormat="1" applyFont="1" applyFill="1" applyBorder="1" applyAlignment="1">
      <alignment horizontal="right" indent="3"/>
    </xf>
    <xf numFmtId="175" fontId="3" fillId="0" borderId="35" xfId="0" applyNumberFormat="1" applyFont="1" applyFill="1" applyBorder="1" applyAlignment="1">
      <alignment horizontal="right" indent="5"/>
    </xf>
    <xf numFmtId="175" fontId="3" fillId="0" borderId="34" xfId="0" applyNumberFormat="1" applyFont="1" applyFill="1" applyBorder="1" applyAlignment="1">
      <alignment horizontal="left"/>
    </xf>
    <xf numFmtId="175" fontId="3" fillId="0" borderId="34" xfId="0" applyNumberFormat="1" applyFont="1" applyFill="1" applyBorder="1" applyAlignment="1">
      <alignment horizontal="left" indent="1"/>
    </xf>
    <xf numFmtId="175" fontId="3" fillId="0" borderId="33" xfId="0" applyNumberFormat="1" applyFont="1" applyFill="1" applyBorder="1" applyAlignment="1">
      <alignment horizontal="left"/>
    </xf>
    <xf numFmtId="175" fontId="3" fillId="0" borderId="20" xfId="0" applyNumberFormat="1" applyFont="1" applyFill="1" applyBorder="1" applyAlignment="1">
      <alignment horizontal="right" indent="3"/>
    </xf>
    <xf numFmtId="175" fontId="3" fillId="0" borderId="36" xfId="0" applyNumberFormat="1" applyFont="1" applyFill="1" applyBorder="1" applyAlignment="1">
      <alignment horizontal="right" indent="5"/>
    </xf>
    <xf numFmtId="0" fontId="11" fillId="0" borderId="0" xfId="2019"/>
    <xf numFmtId="0" fontId="13" fillId="0" borderId="34" xfId="2019" applyFont="1" applyFill="1" applyBorder="1" applyAlignment="1">
      <alignment horizontal="left" vertical="center" wrapText="1"/>
    </xf>
    <xf numFmtId="0" fontId="13" fillId="0" borderId="18" xfId="2019" applyFont="1" applyFill="1" applyBorder="1" applyAlignment="1">
      <alignment horizontal="center" vertical="center"/>
    </xf>
    <xf numFmtId="0" fontId="13" fillId="0" borderId="35" xfId="2019" applyFont="1" applyFill="1" applyBorder="1" applyAlignment="1">
      <alignment horizontal="center" vertical="center"/>
    </xf>
    <xf numFmtId="1" fontId="13" fillId="0" borderId="18" xfId="2019" applyNumberFormat="1" applyFont="1" applyFill="1" applyBorder="1" applyAlignment="1">
      <alignment horizontal="center" vertical="center"/>
    </xf>
    <xf numFmtId="1" fontId="13" fillId="0" borderId="35" xfId="2019" applyNumberFormat="1" applyFont="1" applyFill="1" applyBorder="1" applyAlignment="1">
      <alignment horizontal="center" vertical="center"/>
    </xf>
    <xf numFmtId="0" fontId="14" fillId="0" borderId="0" xfId="2019" applyFont="1"/>
    <xf numFmtId="0" fontId="15" fillId="0" borderId="0" xfId="2019" applyFont="1"/>
    <xf numFmtId="0" fontId="11" fillId="0" borderId="0" xfId="2019" applyFont="1" applyAlignment="1">
      <alignment wrapText="1"/>
    </xf>
    <xf numFmtId="0" fontId="11" fillId="0" borderId="0" xfId="2019" applyAlignment="1">
      <alignment wrapText="1"/>
    </xf>
    <xf numFmtId="175" fontId="3" fillId="0" borderId="18" xfId="0" applyNumberFormat="1" applyFont="1" applyFill="1" applyBorder="1" applyAlignment="1">
      <alignment horizontal="right" vertical="center" indent="3"/>
    </xf>
    <xf numFmtId="175" fontId="3" fillId="0" borderId="20" xfId="0" applyNumberFormat="1" applyFont="1" applyFill="1" applyBorder="1" applyAlignment="1">
      <alignment horizontal="right" vertical="center" indent="3"/>
    </xf>
    <xf numFmtId="175" fontId="3" fillId="0" borderId="20" xfId="0" quotePrefix="1" applyNumberFormat="1" applyFont="1" applyFill="1" applyBorder="1" applyAlignment="1">
      <alignment horizontal="right" vertical="center" indent="3"/>
    </xf>
    <xf numFmtId="0" fontId="3" fillId="0" borderId="38" xfId="0" applyFont="1" applyFill="1" applyBorder="1" applyAlignment="1">
      <alignment horizontal="left" vertical="center" wrapText="1"/>
    </xf>
    <xf numFmtId="0" fontId="3" fillId="0" borderId="34" xfId="0" applyFont="1" applyFill="1" applyBorder="1" applyAlignment="1">
      <alignment horizontal="left" indent="1"/>
    </xf>
    <xf numFmtId="0" fontId="3" fillId="0" borderId="0" xfId="0" applyFont="1"/>
    <xf numFmtId="0" fontId="3" fillId="0" borderId="0" xfId="0" applyFont="1" applyFill="1"/>
    <xf numFmtId="175" fontId="3" fillId="47" borderId="40" xfId="0" applyNumberFormat="1" applyFont="1" applyFill="1" applyBorder="1" applyAlignment="1">
      <alignment horizontal="centerContinuous" vertical="center"/>
    </xf>
    <xf numFmtId="0" fontId="0" fillId="47" borderId="40" xfId="0" applyFill="1" applyBorder="1" applyAlignment="1">
      <alignment horizontal="centerContinuous" vertical="center"/>
    </xf>
    <xf numFmtId="0" fontId="3" fillId="47" borderId="40" xfId="0" applyFont="1" applyFill="1" applyBorder="1" applyAlignment="1">
      <alignment horizontal="centerContinuous" vertical="center"/>
    </xf>
    <xf numFmtId="0" fontId="13" fillId="47" borderId="40" xfId="2019" applyFont="1" applyFill="1" applyBorder="1" applyAlignment="1">
      <alignment horizontal="centerContinuous" vertical="center" shrinkToFit="1"/>
    </xf>
    <xf numFmtId="0" fontId="13" fillId="47" borderId="40" xfId="1845" applyFont="1" applyFill="1" applyBorder="1" applyAlignment="1">
      <alignment horizontal="centerContinuous" vertical="center"/>
    </xf>
    <xf numFmtId="0" fontId="11" fillId="0" borderId="0" xfId="1845" applyAlignment="1">
      <alignment vertical="center" wrapText="1"/>
    </xf>
    <xf numFmtId="0" fontId="6" fillId="47" borderId="40" xfId="0" applyFont="1" applyFill="1" applyBorder="1" applyAlignment="1">
      <alignment horizontal="center" vertical="center"/>
    </xf>
    <xf numFmtId="0" fontId="3" fillId="48" borderId="37" xfId="0" applyFont="1" applyFill="1" applyBorder="1" applyAlignment="1">
      <alignment horizontal="center" vertical="center" wrapText="1"/>
    </xf>
    <xf numFmtId="0" fontId="11" fillId="0" borderId="0" xfId="2019" applyAlignment="1">
      <alignment vertical="center"/>
    </xf>
    <xf numFmtId="175" fontId="3" fillId="0" borderId="38" xfId="0" applyNumberFormat="1" applyFont="1" applyFill="1" applyBorder="1" applyAlignment="1">
      <alignment vertical="center"/>
    </xf>
    <xf numFmtId="175" fontId="3" fillId="0" borderId="34" xfId="0" applyNumberFormat="1" applyFont="1" applyFill="1" applyBorder="1" applyAlignment="1">
      <alignment horizontal="left" vertical="center"/>
    </xf>
    <xf numFmtId="1" fontId="0" fillId="0" borderId="0" xfId="0" applyNumberFormat="1" applyAlignment="1">
      <alignment horizontal="right" vertical="center"/>
    </xf>
    <xf numFmtId="0" fontId="0" fillId="0" borderId="0" xfId="0" applyFill="1" applyAlignment="1">
      <alignment vertical="center"/>
    </xf>
    <xf numFmtId="1" fontId="0" fillId="0" borderId="0" xfId="0" applyNumberFormat="1" applyFill="1" applyAlignment="1">
      <alignment horizontal="right" vertical="center"/>
    </xf>
    <xf numFmtId="175" fontId="3" fillId="0" borderId="34" xfId="0" applyNumberFormat="1" applyFont="1" applyFill="1" applyBorder="1" applyAlignment="1">
      <alignment horizontal="left" vertical="center" wrapText="1"/>
    </xf>
    <xf numFmtId="175" fontId="3" fillId="0" borderId="33" xfId="0" applyNumberFormat="1" applyFont="1" applyFill="1" applyBorder="1" applyAlignment="1">
      <alignment horizontal="left" vertical="center"/>
    </xf>
    <xf numFmtId="175" fontId="3" fillId="0" borderId="39" xfId="0" applyNumberFormat="1" applyFont="1" applyFill="1" applyBorder="1" applyAlignment="1">
      <alignment horizontal="right" vertical="center" indent="3"/>
    </xf>
    <xf numFmtId="175" fontId="3" fillId="0" borderId="37" xfId="0" applyNumberFormat="1" applyFont="1" applyFill="1" applyBorder="1" applyAlignment="1">
      <alignment horizontal="right" vertical="center" indent="3"/>
    </xf>
    <xf numFmtId="175" fontId="3" fillId="0" borderId="35" xfId="0" applyNumberFormat="1" applyFont="1" applyFill="1" applyBorder="1" applyAlignment="1">
      <alignment horizontal="right" vertical="center" indent="3"/>
    </xf>
    <xf numFmtId="175" fontId="3" fillId="0" borderId="36" xfId="0" quotePrefix="1" applyNumberFormat="1" applyFont="1" applyFill="1" applyBorder="1" applyAlignment="1">
      <alignment horizontal="right" vertical="center" indent="3"/>
    </xf>
    <xf numFmtId="175" fontId="3" fillId="0" borderId="34" xfId="0" applyNumberFormat="1" applyFont="1" applyFill="1" applyBorder="1" applyAlignment="1">
      <alignment horizontal="left" vertical="center" indent="1"/>
    </xf>
    <xf numFmtId="175" fontId="3" fillId="0" borderId="35" xfId="0" applyNumberFormat="1" applyFont="1" applyFill="1" applyBorder="1" applyAlignment="1">
      <alignment horizontal="right" vertical="center" indent="5"/>
    </xf>
    <xf numFmtId="0" fontId="11" fillId="0" borderId="0" xfId="1682" applyAlignment="1">
      <alignment vertical="center"/>
    </xf>
    <xf numFmtId="0" fontId="59" fillId="0" borderId="0" xfId="0" applyFont="1" applyAlignment="1">
      <alignment vertical="center"/>
    </xf>
    <xf numFmtId="0" fontId="6" fillId="0" borderId="18" xfId="0" applyFont="1" applyFill="1" applyBorder="1" applyAlignment="1">
      <alignment horizontal="right" vertical="center" indent="2"/>
    </xf>
    <xf numFmtId="0" fontId="6" fillId="0" borderId="35" xfId="0" applyFont="1" applyFill="1" applyBorder="1" applyAlignment="1">
      <alignment horizontal="right" vertical="center" indent="2"/>
    </xf>
    <xf numFmtId="175" fontId="6" fillId="0" borderId="18" xfId="0" applyNumberFormat="1" applyFont="1" applyFill="1" applyBorder="1" applyAlignment="1">
      <alignment horizontal="right" vertical="center" indent="2"/>
    </xf>
    <xf numFmtId="175" fontId="6" fillId="0" borderId="35" xfId="0" applyNumberFormat="1" applyFont="1" applyFill="1" applyBorder="1" applyAlignment="1">
      <alignment horizontal="right" vertical="center" indent="2"/>
    </xf>
    <xf numFmtId="1" fontId="60" fillId="0" borderId="18" xfId="1628" applyNumberFormat="1" applyFont="1" applyFill="1" applyBorder="1" applyAlignment="1">
      <alignment horizontal="right" vertical="center" indent="2"/>
    </xf>
    <xf numFmtId="1" fontId="6" fillId="0" borderId="18" xfId="1628" applyNumberFormat="1" applyFont="1" applyFill="1" applyBorder="1" applyAlignment="1">
      <alignment horizontal="right" vertical="center" wrapText="1" indent="2"/>
    </xf>
    <xf numFmtId="1" fontId="60" fillId="49" borderId="18" xfId="1628" applyNumberFormat="1" applyFont="1" applyFill="1" applyBorder="1" applyAlignment="1">
      <alignment horizontal="right" vertical="center" indent="2"/>
    </xf>
    <xf numFmtId="0" fontId="6" fillId="49" borderId="34" xfId="1628" applyFont="1" applyFill="1" applyBorder="1" applyAlignment="1">
      <alignment vertical="top" wrapText="1"/>
    </xf>
    <xf numFmtId="1" fontId="6" fillId="49" borderId="18" xfId="1628" applyNumberFormat="1" applyFont="1" applyFill="1" applyBorder="1" applyAlignment="1">
      <alignment horizontal="right" vertical="center" wrapText="1" indent="2"/>
    </xf>
    <xf numFmtId="1" fontId="6" fillId="49" borderId="35" xfId="1628" applyNumberFormat="1" applyFont="1" applyFill="1" applyBorder="1" applyAlignment="1">
      <alignment horizontal="right" vertical="center" wrapText="1" indent="2"/>
    </xf>
    <xf numFmtId="0" fontId="13" fillId="0" borderId="34" xfId="1628" applyFont="1" applyFill="1" applyBorder="1" applyAlignment="1">
      <alignment vertical="center" wrapText="1"/>
    </xf>
    <xf numFmtId="1" fontId="13" fillId="0" borderId="18" xfId="1628" applyNumberFormat="1" applyFont="1" applyFill="1" applyBorder="1" applyAlignment="1">
      <alignment horizontal="right" vertical="center" wrapText="1" indent="2"/>
    </xf>
    <xf numFmtId="0" fontId="6" fillId="49" borderId="33" xfId="1628" applyFont="1" applyFill="1" applyBorder="1" applyAlignment="1">
      <alignment vertical="top" wrapText="1"/>
    </xf>
    <xf numFmtId="1" fontId="6" fillId="49" borderId="20" xfId="1628" applyNumberFormat="1" applyFont="1" applyFill="1" applyBorder="1" applyAlignment="1">
      <alignment horizontal="right" vertical="center" wrapText="1" indent="2"/>
    </xf>
    <xf numFmtId="1" fontId="6" fillId="49" borderId="36" xfId="1628" applyNumberFormat="1" applyFont="1" applyFill="1" applyBorder="1" applyAlignment="1">
      <alignment horizontal="right" vertical="center" wrapText="1" indent="2"/>
    </xf>
    <xf numFmtId="0" fontId="3" fillId="50" borderId="40" xfId="1628" applyFont="1" applyFill="1" applyBorder="1" applyAlignment="1">
      <alignment horizontal="centerContinuous" vertical="center" wrapText="1"/>
    </xf>
    <xf numFmtId="0" fontId="60" fillId="50" borderId="40" xfId="1628" applyFont="1" applyFill="1" applyBorder="1" applyAlignment="1">
      <alignment horizontal="centerContinuous" vertical="center" wrapText="1"/>
    </xf>
    <xf numFmtId="0" fontId="3" fillId="50" borderId="0" xfId="1628" applyFont="1" applyFill="1" applyBorder="1" applyAlignment="1">
      <alignment horizontal="centerContinuous" vertical="center" wrapText="1"/>
    </xf>
    <xf numFmtId="0" fontId="60" fillId="50" borderId="0" xfId="1628" applyFont="1" applyFill="1" applyBorder="1" applyAlignment="1">
      <alignment horizontal="centerContinuous" vertical="center" wrapText="1"/>
    </xf>
    <xf numFmtId="0" fontId="3" fillId="50" borderId="40" xfId="1628" applyFont="1" applyFill="1" applyBorder="1" applyAlignment="1">
      <alignment horizontal="centerContinuous" vertical="center"/>
    </xf>
    <xf numFmtId="0" fontId="6" fillId="50" borderId="40" xfId="1628" applyFont="1" applyFill="1" applyBorder="1" applyAlignment="1">
      <alignment horizontal="centerContinuous" vertical="center"/>
    </xf>
    <xf numFmtId="1" fontId="13" fillId="0" borderId="35" xfId="1628" applyNumberFormat="1" applyFont="1" applyFill="1" applyBorder="1" applyAlignment="1">
      <alignment horizontal="right" vertical="center" wrapText="1" indent="2"/>
    </xf>
    <xf numFmtId="3" fontId="60" fillId="0" borderId="20" xfId="2020" applyNumberFormat="1" applyFont="1" applyFill="1" applyBorder="1" applyAlignment="1">
      <alignment horizontal="right" vertical="center" wrapText="1" indent="2"/>
    </xf>
    <xf numFmtId="0" fontId="6" fillId="50" borderId="40" xfId="1629" applyFont="1" applyFill="1" applyBorder="1" applyAlignment="1">
      <alignment horizontal="centerContinuous" vertical="center"/>
    </xf>
    <xf numFmtId="0" fontId="11" fillId="50" borderId="40" xfId="1629" applyFont="1" applyFill="1" applyBorder="1" applyAlignment="1">
      <alignment horizontal="centerContinuous" vertical="center"/>
    </xf>
    <xf numFmtId="176" fontId="6" fillId="0" borderId="18" xfId="1629" applyNumberFormat="1" applyFont="1" applyFill="1" applyBorder="1" applyAlignment="1">
      <alignment horizontal="right" vertical="center" indent="2"/>
    </xf>
    <xf numFmtId="176" fontId="13" fillId="0" borderId="18" xfId="1682" applyNumberFormat="1" applyFont="1" applyFill="1" applyBorder="1" applyAlignment="1">
      <alignment horizontal="right" vertical="center" indent="2"/>
    </xf>
    <xf numFmtId="176" fontId="6" fillId="0" borderId="35" xfId="1629" applyNumberFormat="1" applyFont="1" applyFill="1" applyBorder="1" applyAlignment="1">
      <alignment horizontal="right" vertical="center" indent="2"/>
    </xf>
    <xf numFmtId="0" fontId="6" fillId="49" borderId="34" xfId="1629" applyFont="1" applyFill="1" applyBorder="1"/>
    <xf numFmtId="3" fontId="60" fillId="49" borderId="18" xfId="2020" applyNumberFormat="1" applyFont="1" applyFill="1" applyBorder="1" applyAlignment="1">
      <alignment horizontal="right" vertical="center" wrapText="1" indent="2"/>
    </xf>
    <xf numFmtId="176" fontId="6" fillId="49" borderId="18" xfId="1629" applyNumberFormat="1" applyFont="1" applyFill="1" applyBorder="1" applyAlignment="1">
      <alignment horizontal="right" vertical="center" indent="2"/>
    </xf>
    <xf numFmtId="176" fontId="13" fillId="49" borderId="18" xfId="1682" applyNumberFormat="1" applyFont="1" applyFill="1" applyBorder="1" applyAlignment="1">
      <alignment horizontal="right" vertical="center" indent="2"/>
    </xf>
    <xf numFmtId="176" fontId="6" fillId="49" borderId="35" xfId="1629" applyNumberFormat="1" applyFont="1" applyFill="1" applyBorder="1" applyAlignment="1">
      <alignment horizontal="right" vertical="center" indent="2"/>
    </xf>
    <xf numFmtId="0" fontId="6" fillId="50" borderId="0" xfId="1629" applyFont="1" applyFill="1" applyBorder="1" applyAlignment="1">
      <alignment horizontal="centerContinuous" vertical="center"/>
    </xf>
    <xf numFmtId="0" fontId="11" fillId="50" borderId="0" xfId="1629" applyFont="1" applyFill="1" applyBorder="1" applyAlignment="1">
      <alignment horizontal="centerContinuous" vertical="center"/>
    </xf>
    <xf numFmtId="0" fontId="6" fillId="0" borderId="33" xfId="1629" applyFont="1" applyFill="1" applyBorder="1"/>
    <xf numFmtId="176" fontId="6" fillId="0" borderId="20" xfId="1629" applyNumberFormat="1" applyFont="1" applyFill="1" applyBorder="1" applyAlignment="1">
      <alignment horizontal="right" vertical="center" indent="2"/>
    </xf>
    <xf numFmtId="176" fontId="13" fillId="0" borderId="20" xfId="1682" applyNumberFormat="1" applyFont="1" applyFill="1" applyBorder="1" applyAlignment="1">
      <alignment horizontal="right" vertical="center" indent="2"/>
    </xf>
    <xf numFmtId="176" fontId="6" fillId="0" borderId="36" xfId="1629" applyNumberFormat="1" applyFont="1" applyFill="1" applyBorder="1" applyAlignment="1">
      <alignment horizontal="right" vertical="center" indent="2"/>
    </xf>
    <xf numFmtId="176" fontId="13" fillId="0" borderId="18" xfId="1629" applyNumberFormat="1" applyFont="1" applyFill="1" applyBorder="1" applyAlignment="1">
      <alignment horizontal="right" vertical="center" indent="1"/>
    </xf>
    <xf numFmtId="176" fontId="13" fillId="0" borderId="18" xfId="1682" applyNumberFormat="1" applyFont="1" applyFill="1" applyBorder="1" applyAlignment="1">
      <alignment horizontal="right" vertical="center" indent="1"/>
    </xf>
    <xf numFmtId="176" fontId="13" fillId="0" borderId="35" xfId="1629" applyNumberFormat="1" applyFont="1" applyFill="1" applyBorder="1" applyAlignment="1">
      <alignment horizontal="right" vertical="center" indent="1"/>
    </xf>
    <xf numFmtId="0" fontId="6" fillId="49" borderId="34" xfId="1629" applyFont="1" applyFill="1" applyBorder="1" applyAlignment="1">
      <alignment horizontal="left" indent="1"/>
    </xf>
    <xf numFmtId="3" fontId="13" fillId="49" borderId="18" xfId="2020" applyNumberFormat="1" applyFont="1" applyFill="1" applyBorder="1" applyAlignment="1">
      <alignment horizontal="right" vertical="center" wrapText="1" indent="1"/>
    </xf>
    <xf numFmtId="176" fontId="13" fillId="49" borderId="18" xfId="1629" applyNumberFormat="1" applyFont="1" applyFill="1" applyBorder="1" applyAlignment="1">
      <alignment horizontal="right" vertical="center" indent="1"/>
    </xf>
    <xf numFmtId="176" fontId="13" fillId="49" borderId="18" xfId="1682" applyNumberFormat="1" applyFont="1" applyFill="1" applyBorder="1" applyAlignment="1">
      <alignment horizontal="right" vertical="center" indent="1"/>
    </xf>
    <xf numFmtId="176" fontId="13" fillId="49" borderId="35" xfId="1629" applyNumberFormat="1" applyFont="1" applyFill="1" applyBorder="1" applyAlignment="1">
      <alignment horizontal="right" vertical="center" indent="1"/>
    </xf>
    <xf numFmtId="0" fontId="6" fillId="0" borderId="34" xfId="1629" applyFont="1" applyFill="1" applyBorder="1" applyAlignment="1">
      <alignment horizontal="left" indent="1"/>
    </xf>
    <xf numFmtId="0" fontId="6" fillId="0" borderId="33" xfId="1629" applyFont="1" applyFill="1" applyBorder="1" applyAlignment="1">
      <alignment horizontal="left" indent="1"/>
    </xf>
    <xf numFmtId="176" fontId="13" fillId="0" borderId="20" xfId="1629" applyNumberFormat="1" applyFont="1" applyFill="1" applyBorder="1" applyAlignment="1">
      <alignment horizontal="right" vertical="center" indent="1"/>
    </xf>
    <xf numFmtId="176" fontId="13" fillId="0" borderId="20" xfId="1682" applyNumberFormat="1" applyFont="1" applyFill="1" applyBorder="1" applyAlignment="1">
      <alignment horizontal="right" vertical="center" indent="1"/>
    </xf>
    <xf numFmtId="176" fontId="13" fillId="0" borderId="36" xfId="1629" applyNumberFormat="1" applyFont="1" applyFill="1" applyBorder="1" applyAlignment="1">
      <alignment horizontal="right" vertical="center" indent="1"/>
    </xf>
    <xf numFmtId="0" fontId="13" fillId="49" borderId="34" xfId="1629" applyFont="1" applyFill="1" applyBorder="1" applyAlignment="1">
      <alignment horizontal="left" indent="1"/>
    </xf>
    <xf numFmtId="0" fontId="13" fillId="0" borderId="34" xfId="1629" applyFont="1" applyFill="1" applyBorder="1" applyAlignment="1">
      <alignment horizontal="left" indent="1"/>
    </xf>
    <xf numFmtId="0" fontId="13" fillId="50" borderId="40" xfId="1629" applyFont="1" applyFill="1" applyBorder="1" applyAlignment="1">
      <alignment horizontal="centerContinuous" vertical="center"/>
    </xf>
    <xf numFmtId="0" fontId="13" fillId="0" borderId="33" xfId="1629" applyFont="1" applyFill="1" applyBorder="1" applyAlignment="1">
      <alignment horizontal="left" indent="1"/>
    </xf>
    <xf numFmtId="9" fontId="55" fillId="49" borderId="1" xfId="0" applyNumberFormat="1" applyFont="1" applyFill="1" applyBorder="1" applyAlignment="1">
      <alignment horizontal="center" vertical="center" wrapText="1"/>
    </xf>
    <xf numFmtId="0" fontId="55" fillId="49" borderId="1" xfId="0" applyFont="1" applyFill="1" applyBorder="1" applyAlignment="1">
      <alignment horizontal="center" vertical="center" wrapText="1"/>
    </xf>
    <xf numFmtId="0" fontId="55" fillId="49" borderId="23" xfId="0" applyFont="1" applyFill="1" applyBorder="1" applyAlignment="1">
      <alignment horizontal="center" vertical="center" wrapText="1"/>
    </xf>
    <xf numFmtId="0" fontId="56" fillId="0" borderId="38" xfId="0" applyFont="1" applyFill="1" applyBorder="1" applyAlignment="1">
      <alignment horizontal="left" vertical="center" wrapText="1"/>
    </xf>
    <xf numFmtId="0" fontId="55" fillId="0" borderId="39" xfId="0" applyFont="1" applyFill="1" applyBorder="1" applyAlignment="1">
      <alignment horizontal="right" indent="3"/>
    </xf>
    <xf numFmtId="175" fontId="55" fillId="0" borderId="39" xfId="0" applyNumberFormat="1" applyFont="1" applyFill="1" applyBorder="1" applyAlignment="1">
      <alignment horizontal="right" indent="3"/>
    </xf>
    <xf numFmtId="175" fontId="55" fillId="0" borderId="37" xfId="0" applyNumberFormat="1" applyFont="1" applyFill="1" applyBorder="1" applyAlignment="1">
      <alignment horizontal="right" indent="3"/>
    </xf>
    <xf numFmtId="0" fontId="56" fillId="49" borderId="34" xfId="0" applyFont="1" applyFill="1" applyBorder="1" applyAlignment="1">
      <alignment horizontal="left" vertical="center" wrapText="1"/>
    </xf>
    <xf numFmtId="175" fontId="55" fillId="49" borderId="18" xfId="0" applyNumberFormat="1" applyFont="1" applyFill="1" applyBorder="1" applyAlignment="1">
      <alignment horizontal="right" indent="3"/>
    </xf>
    <xf numFmtId="175" fontId="55" fillId="49" borderId="35" xfId="0" applyNumberFormat="1" applyFont="1" applyFill="1" applyBorder="1" applyAlignment="1">
      <alignment horizontal="right" indent="3"/>
    </xf>
    <xf numFmtId="175" fontId="55" fillId="0" borderId="18" xfId="0" applyNumberFormat="1" applyFont="1" applyFill="1" applyBorder="1" applyAlignment="1">
      <alignment horizontal="right" indent="3"/>
    </xf>
    <xf numFmtId="175" fontId="55" fillId="0" borderId="35" xfId="0" applyNumberFormat="1" applyFont="1" applyFill="1" applyBorder="1" applyAlignment="1">
      <alignment horizontal="right" indent="3"/>
    </xf>
    <xf numFmtId="0" fontId="56" fillId="49" borderId="18" xfId="0" applyFont="1" applyFill="1" applyBorder="1" applyAlignment="1">
      <alignment horizontal="right" vertical="center" wrapText="1" indent="3"/>
    </xf>
    <xf numFmtId="0" fontId="55" fillId="0" borderId="18" xfId="0" applyFont="1" applyFill="1" applyBorder="1" applyAlignment="1">
      <alignment horizontal="right" indent="3"/>
    </xf>
    <xf numFmtId="175" fontId="115" fillId="49" borderId="18" xfId="0" applyNumberFormat="1" applyFont="1" applyFill="1" applyBorder="1" applyAlignment="1">
      <alignment horizontal="right" indent="3"/>
    </xf>
    <xf numFmtId="0" fontId="56" fillId="49" borderId="33" xfId="0" applyFont="1" applyFill="1" applyBorder="1" applyAlignment="1">
      <alignment horizontal="left" vertical="center" wrapText="1"/>
    </xf>
    <xf numFmtId="175" fontId="55" fillId="49" borderId="20" xfId="0" applyNumberFormat="1" applyFont="1" applyFill="1" applyBorder="1" applyAlignment="1">
      <alignment horizontal="right" indent="3"/>
    </xf>
    <xf numFmtId="0" fontId="56" fillId="49" borderId="20" xfId="0" applyFont="1" applyFill="1" applyBorder="1" applyAlignment="1">
      <alignment horizontal="right" vertical="center" wrapText="1" indent="3"/>
    </xf>
    <xf numFmtId="175" fontId="55" fillId="49" borderId="36" xfId="0" applyNumberFormat="1" applyFont="1" applyFill="1" applyBorder="1" applyAlignment="1">
      <alignment horizontal="right" indent="3"/>
    </xf>
    <xf numFmtId="0" fontId="6" fillId="49" borderId="1" xfId="0" applyFont="1" applyFill="1" applyBorder="1" applyAlignment="1">
      <alignment horizontal="center" vertical="center" wrapText="1"/>
    </xf>
    <xf numFmtId="0" fontId="6" fillId="49" borderId="23" xfId="0" applyFont="1" applyFill="1" applyBorder="1" applyAlignment="1">
      <alignment horizontal="center" vertical="center" wrapText="1"/>
    </xf>
    <xf numFmtId="0" fontId="6" fillId="50" borderId="40" xfId="0" applyFont="1" applyFill="1" applyBorder="1" applyAlignment="1">
      <alignment horizontal="centerContinuous" vertical="center"/>
    </xf>
    <xf numFmtId="0" fontId="6" fillId="49" borderId="34" xfId="0" applyFont="1" applyFill="1" applyBorder="1" applyAlignment="1">
      <alignment horizontal="left" vertical="top"/>
    </xf>
    <xf numFmtId="175" fontId="6" fillId="49" borderId="18" xfId="0" applyNumberFormat="1" applyFont="1" applyFill="1" applyBorder="1" applyAlignment="1">
      <alignment horizontal="right" indent="1"/>
    </xf>
    <xf numFmtId="175" fontId="6" fillId="49" borderId="35" xfId="0" applyNumberFormat="1" applyFont="1" applyFill="1" applyBorder="1" applyAlignment="1">
      <alignment horizontal="right" indent="1"/>
    </xf>
    <xf numFmtId="0" fontId="6" fillId="49" borderId="33" xfId="0" applyFont="1" applyFill="1" applyBorder="1" applyAlignment="1">
      <alignment horizontal="left" vertical="top"/>
    </xf>
    <xf numFmtId="175" fontId="6" fillId="49" borderId="20" xfId="0" applyNumberFormat="1" applyFont="1" applyFill="1" applyBorder="1" applyAlignment="1">
      <alignment horizontal="right" indent="1"/>
    </xf>
    <xf numFmtId="175" fontId="6" fillId="49" borderId="36" xfId="0" applyNumberFormat="1" applyFont="1" applyFill="1" applyBorder="1" applyAlignment="1">
      <alignment horizontal="right" indent="1"/>
    </xf>
    <xf numFmtId="0" fontId="60" fillId="49" borderId="1" xfId="1628" applyFont="1" applyFill="1" applyBorder="1" applyAlignment="1">
      <alignment horizontal="center" vertical="center" wrapText="1"/>
    </xf>
    <xf numFmtId="0" fontId="60" fillId="49" borderId="23" xfId="1628" applyFont="1" applyFill="1" applyBorder="1" applyAlignment="1">
      <alignment horizontal="center" vertical="center" wrapText="1"/>
    </xf>
    <xf numFmtId="0" fontId="60" fillId="51" borderId="23" xfId="1628" applyFont="1" applyFill="1" applyBorder="1" applyAlignment="1">
      <alignment horizontal="center" vertical="center" wrapText="1"/>
    </xf>
    <xf numFmtId="200" fontId="60" fillId="49" borderId="35" xfId="1628" applyNumberFormat="1" applyFont="1" applyFill="1" applyBorder="1" applyAlignment="1">
      <alignment horizontal="right" vertical="center" indent="2"/>
    </xf>
    <xf numFmtId="200" fontId="60" fillId="49" borderId="20" xfId="1628" applyNumberFormat="1" applyFont="1" applyFill="1" applyBorder="1" applyAlignment="1">
      <alignment horizontal="right" vertical="center" indent="2"/>
    </xf>
    <xf numFmtId="200" fontId="60" fillId="49" borderId="36" xfId="1628" applyNumberFormat="1" applyFont="1" applyFill="1" applyBorder="1" applyAlignment="1">
      <alignment horizontal="right" vertical="center" indent="2"/>
    </xf>
    <xf numFmtId="200" fontId="60" fillId="49" borderId="18" xfId="1628" applyNumberFormat="1" applyFont="1" applyFill="1" applyBorder="1" applyAlignment="1">
      <alignment horizontal="right" vertical="center" indent="2"/>
    </xf>
    <xf numFmtId="178" fontId="60" fillId="49" borderId="18" xfId="1628" applyNumberFormat="1" applyFont="1" applyFill="1" applyBorder="1" applyAlignment="1">
      <alignment horizontal="right" vertical="center" indent="2"/>
    </xf>
    <xf numFmtId="200" fontId="60" fillId="0" borderId="18" xfId="1628" applyNumberFormat="1" applyFont="1" applyFill="1" applyBorder="1" applyAlignment="1">
      <alignment horizontal="right" vertical="center" indent="2"/>
    </xf>
    <xf numFmtId="178" fontId="60" fillId="0" borderId="18" xfId="1628" applyNumberFormat="1" applyFont="1" applyFill="1" applyBorder="1" applyAlignment="1">
      <alignment horizontal="right" vertical="center" indent="2"/>
    </xf>
    <xf numFmtId="200" fontId="115" fillId="0" borderId="18" xfId="1628" applyNumberFormat="1" applyFont="1" applyFill="1" applyBorder="1" applyAlignment="1">
      <alignment horizontal="right" vertical="center" wrapText="1" indent="2"/>
    </xf>
    <xf numFmtId="200" fontId="115" fillId="0" borderId="35" xfId="1628" applyNumberFormat="1" applyFont="1" applyFill="1" applyBorder="1" applyAlignment="1">
      <alignment horizontal="right" vertical="center" wrapText="1" indent="2"/>
    </xf>
    <xf numFmtId="0" fontId="6" fillId="49" borderId="34" xfId="1628" applyFont="1" applyFill="1" applyBorder="1" applyAlignment="1">
      <alignment vertical="center" wrapText="1"/>
    </xf>
    <xf numFmtId="0" fontId="0" fillId="50" borderId="40" xfId="0" applyFill="1" applyBorder="1" applyAlignment="1">
      <alignment horizontal="centerContinuous" vertical="center"/>
    </xf>
    <xf numFmtId="175" fontId="13" fillId="0" borderId="38" xfId="1628" applyNumberFormat="1" applyFont="1" applyFill="1" applyBorder="1" applyAlignment="1">
      <alignment vertical="center"/>
    </xf>
    <xf numFmtId="3" fontId="13" fillId="0" borderId="39" xfId="1628" applyNumberFormat="1" applyFont="1" applyFill="1" applyBorder="1" applyAlignment="1">
      <alignment horizontal="right" vertical="center" indent="1"/>
    </xf>
    <xf numFmtId="1" fontId="13" fillId="0" borderId="18" xfId="1628" applyNumberFormat="1" applyFont="1" applyFill="1" applyBorder="1" applyAlignment="1">
      <alignment horizontal="right" vertical="center" indent="1"/>
    </xf>
    <xf numFmtId="1" fontId="13" fillId="0" borderId="20" xfId="1628" applyNumberFormat="1" applyFont="1" applyFill="1" applyBorder="1" applyAlignment="1">
      <alignment horizontal="right" vertical="center" indent="1"/>
    </xf>
    <xf numFmtId="3" fontId="13" fillId="49" borderId="18" xfId="1628" applyNumberFormat="1" applyFont="1" applyFill="1" applyBorder="1" applyAlignment="1">
      <alignment horizontal="right" vertical="center" indent="1"/>
    </xf>
    <xf numFmtId="3" fontId="13" fillId="49" borderId="35" xfId="1628" applyNumberFormat="1" applyFont="1" applyFill="1" applyBorder="1" applyAlignment="1">
      <alignment horizontal="right" vertical="center" indent="1"/>
    </xf>
    <xf numFmtId="175" fontId="13" fillId="49" borderId="18" xfId="1628" applyNumberFormat="1" applyFont="1" applyFill="1" applyBorder="1" applyAlignment="1">
      <alignment horizontal="right" vertical="center" indent="1"/>
    </xf>
    <xf numFmtId="175" fontId="13" fillId="49" borderId="35" xfId="1628" applyNumberFormat="1" applyFont="1" applyFill="1" applyBorder="1" applyAlignment="1">
      <alignment horizontal="right" vertical="center" indent="1"/>
    </xf>
    <xf numFmtId="1" fontId="13" fillId="49" borderId="18" xfId="1628" applyNumberFormat="1" applyFont="1" applyFill="1" applyBorder="1" applyAlignment="1">
      <alignment horizontal="right" vertical="center" indent="1"/>
    </xf>
    <xf numFmtId="0" fontId="3" fillId="49" borderId="1" xfId="0" applyFont="1" applyFill="1" applyBorder="1" applyAlignment="1">
      <alignment horizontal="center" vertical="center" wrapText="1"/>
    </xf>
    <xf numFmtId="0" fontId="3" fillId="49" borderId="23" xfId="0" applyFont="1" applyFill="1" applyBorder="1" applyAlignment="1">
      <alignment horizontal="center" vertical="center" wrapText="1"/>
    </xf>
    <xf numFmtId="0" fontId="6" fillId="49" borderId="34" xfId="0" applyFont="1" applyFill="1" applyBorder="1"/>
    <xf numFmtId="3" fontId="6" fillId="49" borderId="18" xfId="0" applyNumberFormat="1" applyFont="1" applyFill="1" applyBorder="1" applyAlignment="1">
      <alignment horizontal="right" indent="2"/>
    </xf>
    <xf numFmtId="175" fontId="6" fillId="49" borderId="18" xfId="0" applyNumberFormat="1" applyFont="1" applyFill="1" applyBorder="1" applyAlignment="1">
      <alignment horizontal="right" indent="2"/>
    </xf>
    <xf numFmtId="175" fontId="6" fillId="49" borderId="35" xfId="0" applyNumberFormat="1" applyFont="1" applyFill="1" applyBorder="1" applyAlignment="1">
      <alignment horizontal="right" indent="2"/>
    </xf>
    <xf numFmtId="1" fontId="6" fillId="49" borderId="18" xfId="0" applyNumberFormat="1" applyFont="1" applyFill="1" applyBorder="1" applyAlignment="1">
      <alignment horizontal="right" indent="2"/>
    </xf>
    <xf numFmtId="1" fontId="6" fillId="49" borderId="35" xfId="0" applyNumberFormat="1" applyFont="1" applyFill="1" applyBorder="1" applyAlignment="1">
      <alignment horizontal="right" indent="2"/>
    </xf>
    <xf numFmtId="0" fontId="3" fillId="0" borderId="39" xfId="0" applyFont="1" applyFill="1" applyBorder="1" applyAlignment="1">
      <alignment horizontal="center" vertical="center" wrapText="1"/>
    </xf>
    <xf numFmtId="0" fontId="3" fillId="50" borderId="40" xfId="0" applyFont="1" applyFill="1" applyBorder="1" applyAlignment="1">
      <alignment horizontal="centerContinuous" vertical="center" wrapText="1"/>
    </xf>
    <xf numFmtId="0" fontId="3" fillId="49" borderId="34" xfId="0" applyFont="1" applyFill="1" applyBorder="1"/>
    <xf numFmtId="1" fontId="146" fillId="49" borderId="18" xfId="0" applyNumberFormat="1" applyFont="1" applyFill="1" applyBorder="1" applyAlignment="1">
      <alignment horizontal="right" indent="2"/>
    </xf>
    <xf numFmtId="1" fontId="146" fillId="49" borderId="35" xfId="0" applyNumberFormat="1" applyFont="1" applyFill="1" applyBorder="1" applyAlignment="1">
      <alignment horizontal="right" indent="2"/>
    </xf>
    <xf numFmtId="0" fontId="0" fillId="50" borderId="40" xfId="0" applyFill="1" applyBorder="1" applyAlignment="1">
      <alignment horizontal="centerContinuous" vertical="center" wrapText="1"/>
    </xf>
    <xf numFmtId="0" fontId="6" fillId="49" borderId="33" xfId="0" applyFont="1" applyFill="1" applyBorder="1"/>
    <xf numFmtId="1" fontId="146" fillId="49" borderId="20" xfId="0" applyNumberFormat="1" applyFont="1" applyFill="1" applyBorder="1" applyAlignment="1">
      <alignment horizontal="right" indent="2"/>
    </xf>
    <xf numFmtId="1" fontId="6" fillId="49" borderId="20" xfId="0" applyNumberFormat="1" applyFont="1" applyFill="1" applyBorder="1" applyAlignment="1">
      <alignment horizontal="right" indent="2"/>
    </xf>
    <xf numFmtId="175" fontId="6" fillId="49" borderId="20" xfId="0" applyNumberFormat="1" applyFont="1" applyFill="1" applyBorder="1" applyAlignment="1">
      <alignment horizontal="right" indent="2"/>
    </xf>
    <xf numFmtId="1" fontId="146" fillId="49" borderId="36" xfId="0" applyNumberFormat="1" applyFont="1" applyFill="1" applyBorder="1" applyAlignment="1">
      <alignment horizontal="right" indent="2"/>
    </xf>
    <xf numFmtId="1" fontId="146" fillId="0" borderId="18" xfId="0" applyNumberFormat="1" applyFont="1" applyFill="1" applyBorder="1" applyAlignment="1">
      <alignment horizontal="right" vertical="center" indent="2"/>
    </xf>
    <xf numFmtId="1" fontId="146" fillId="0" borderId="35" xfId="0" applyNumberFormat="1" applyFont="1" applyFill="1" applyBorder="1" applyAlignment="1">
      <alignment horizontal="right" vertical="center" indent="2"/>
    </xf>
    <xf numFmtId="0" fontId="3" fillId="50" borderId="40" xfId="0" applyFont="1" applyFill="1" applyBorder="1" applyAlignment="1">
      <alignment horizontal="centerContinuous" vertical="center"/>
    </xf>
    <xf numFmtId="175" fontId="6" fillId="0" borderId="18" xfId="0" applyNumberFormat="1" applyFont="1" applyFill="1" applyBorder="1" applyAlignment="1">
      <alignment horizontal="right" vertical="center"/>
    </xf>
    <xf numFmtId="175" fontId="6" fillId="0" borderId="35" xfId="0" applyNumberFormat="1" applyFont="1" applyFill="1" applyBorder="1" applyAlignment="1">
      <alignment horizontal="right" vertical="center"/>
    </xf>
    <xf numFmtId="175" fontId="6" fillId="49" borderId="36" xfId="0" applyNumberFormat="1" applyFont="1" applyFill="1" applyBorder="1" applyAlignment="1">
      <alignment horizontal="right" indent="2"/>
    </xf>
    <xf numFmtId="0" fontId="6" fillId="48" borderId="40" xfId="0" applyFont="1" applyFill="1" applyBorder="1" applyAlignment="1">
      <alignment horizontal="centerContinuous" vertical="center"/>
    </xf>
    <xf numFmtId="0" fontId="0" fillId="48" borderId="40" xfId="0" applyFill="1" applyBorder="1" applyAlignment="1">
      <alignment horizontal="centerContinuous" vertical="center"/>
    </xf>
    <xf numFmtId="0" fontId="3" fillId="0" borderId="38" xfId="0" applyFont="1" applyFill="1" applyBorder="1" applyAlignment="1">
      <alignment horizontal="justify" vertical="top" wrapText="1"/>
    </xf>
    <xf numFmtId="0" fontId="3" fillId="0" borderId="39" xfId="0" applyFont="1" applyFill="1" applyBorder="1" applyAlignment="1">
      <alignment horizontal="right" vertical="center" wrapText="1" indent="3"/>
    </xf>
    <xf numFmtId="0" fontId="3" fillId="0" borderId="37" xfId="0" applyFont="1" applyFill="1" applyBorder="1" applyAlignment="1">
      <alignment horizontal="right" vertical="center" wrapText="1" indent="3"/>
    </xf>
    <xf numFmtId="0" fontId="3" fillId="49" borderId="34" xfId="0" applyFont="1" applyFill="1" applyBorder="1" applyAlignment="1">
      <alignment horizontal="left" vertical="top" wrapText="1" indent="1"/>
    </xf>
    <xf numFmtId="0" fontId="3" fillId="49" borderId="18" xfId="0" applyFont="1" applyFill="1" applyBorder="1" applyAlignment="1">
      <alignment horizontal="right" vertical="center" wrapText="1" indent="3"/>
    </xf>
    <xf numFmtId="0" fontId="3" fillId="49" borderId="35" xfId="0" applyFont="1" applyFill="1" applyBorder="1" applyAlignment="1">
      <alignment horizontal="right" vertical="center" wrapText="1" indent="3"/>
    </xf>
    <xf numFmtId="0" fontId="3" fillId="49" borderId="33" xfId="0" applyFont="1" applyFill="1" applyBorder="1" applyAlignment="1">
      <alignment horizontal="left" vertical="top" wrapText="1" indent="1"/>
    </xf>
    <xf numFmtId="175" fontId="3" fillId="49" borderId="20" xfId="0" applyNumberFormat="1" applyFont="1" applyFill="1" applyBorder="1" applyAlignment="1">
      <alignment horizontal="right" vertical="center" wrapText="1" indent="3"/>
    </xf>
    <xf numFmtId="175" fontId="3" fillId="49" borderId="36" xfId="0" applyNumberFormat="1" applyFont="1" applyFill="1" applyBorder="1" applyAlignment="1">
      <alignment horizontal="right" vertical="center" wrapText="1" indent="3"/>
    </xf>
    <xf numFmtId="0" fontId="3" fillId="49" borderId="1" xfId="0" applyFont="1" applyFill="1" applyBorder="1" applyAlignment="1">
      <alignment vertical="center" wrapText="1"/>
    </xf>
    <xf numFmtId="0" fontId="3" fillId="0" borderId="38" xfId="0" applyFont="1" applyFill="1" applyBorder="1" applyAlignment="1">
      <alignment horizontal="left" vertical="top"/>
    </xf>
    <xf numFmtId="0" fontId="3" fillId="0" borderId="39" xfId="0" applyFont="1" applyFill="1" applyBorder="1" applyAlignment="1">
      <alignment horizontal="right" vertical="center" wrapText="1" indent="1"/>
    </xf>
    <xf numFmtId="3" fontId="127" fillId="0" borderId="37" xfId="0" applyNumberFormat="1" applyFont="1" applyFill="1" applyBorder="1" applyAlignment="1">
      <alignment horizontal="right" vertical="center" wrapText="1" indent="2"/>
    </xf>
    <xf numFmtId="0" fontId="3" fillId="51" borderId="37" xfId="0" applyFont="1" applyFill="1" applyBorder="1" applyAlignment="1">
      <alignment horizontal="center" vertical="center" wrapText="1"/>
    </xf>
    <xf numFmtId="0" fontId="3" fillId="49" borderId="34" xfId="0" applyFont="1" applyFill="1" applyBorder="1" applyAlignment="1">
      <alignment horizontal="left" vertical="top"/>
    </xf>
    <xf numFmtId="0" fontId="3" fillId="49" borderId="18" xfId="0" applyFont="1" applyFill="1" applyBorder="1" applyAlignment="1">
      <alignment horizontal="right" vertical="center" wrapText="1" indent="1"/>
    </xf>
    <xf numFmtId="3" fontId="127" fillId="49" borderId="35" xfId="0" applyNumberFormat="1" applyFont="1" applyFill="1" applyBorder="1" applyAlignment="1">
      <alignment horizontal="right" vertical="center" wrapText="1" indent="2"/>
    </xf>
    <xf numFmtId="0" fontId="3" fillId="0" borderId="34" xfId="0" applyFont="1" applyFill="1" applyBorder="1" applyAlignment="1">
      <alignment horizontal="left" vertical="top" indent="1"/>
    </xf>
    <xf numFmtId="0" fontId="3" fillId="49" borderId="34" xfId="0" applyFont="1" applyFill="1" applyBorder="1" applyAlignment="1">
      <alignment horizontal="left" vertical="top" indent="1"/>
    </xf>
    <xf numFmtId="0" fontId="3" fillId="49" borderId="33" xfId="0" applyFont="1" applyFill="1" applyBorder="1" applyAlignment="1">
      <alignment horizontal="left" vertical="top" indent="1"/>
    </xf>
    <xf numFmtId="0" fontId="3" fillId="49" borderId="20" xfId="0" applyFont="1" applyFill="1" applyBorder="1" applyAlignment="1">
      <alignment horizontal="right" vertical="center" wrapText="1" indent="1"/>
    </xf>
    <xf numFmtId="3" fontId="127" fillId="49" borderId="36" xfId="0" applyNumberFormat="1" applyFont="1" applyFill="1" applyBorder="1" applyAlignment="1">
      <alignment horizontal="right" vertical="center" wrapText="1" indent="2"/>
    </xf>
    <xf numFmtId="2" fontId="13" fillId="0" borderId="18" xfId="1709" applyNumberFormat="1" applyFont="1" applyFill="1" applyBorder="1" applyAlignment="1">
      <alignment horizontal="right" vertical="center" wrapText="1"/>
    </xf>
    <xf numFmtId="177" fontId="13" fillId="0" borderId="18" xfId="1709" applyNumberFormat="1" applyFont="1" applyFill="1" applyBorder="1" applyAlignment="1">
      <alignment horizontal="left" vertical="center" wrapText="1"/>
    </xf>
    <xf numFmtId="177" fontId="13" fillId="0" borderId="35" xfId="1709" applyNumberFormat="1" applyFont="1" applyFill="1" applyBorder="1" applyAlignment="1">
      <alignment horizontal="left" vertical="center" wrapText="1"/>
    </xf>
    <xf numFmtId="177" fontId="13" fillId="0" borderId="18" xfId="1709" applyNumberFormat="1" applyFont="1" applyFill="1" applyBorder="1" applyAlignment="1">
      <alignment horizontal="center" vertical="center" wrapText="1"/>
    </xf>
    <xf numFmtId="177" fontId="13" fillId="0" borderId="35" xfId="1709" applyNumberFormat="1" applyFont="1" applyFill="1" applyBorder="1" applyAlignment="1">
      <alignment horizontal="center" vertical="center" wrapText="1"/>
    </xf>
    <xf numFmtId="0" fontId="13" fillId="50" borderId="40" xfId="1709" applyFont="1" applyFill="1" applyBorder="1" applyAlignment="1">
      <alignment horizontal="centerContinuous" vertical="center" wrapText="1"/>
    </xf>
    <xf numFmtId="0" fontId="13" fillId="0" borderId="18" xfId="1709" applyFont="1" applyFill="1" applyBorder="1" applyAlignment="1">
      <alignment horizontal="left" vertical="center" wrapText="1"/>
    </xf>
    <xf numFmtId="0" fontId="13" fillId="0" borderId="35" xfId="1709" applyFont="1" applyFill="1" applyBorder="1" applyAlignment="1">
      <alignment horizontal="left" vertical="center" wrapText="1"/>
    </xf>
    <xf numFmtId="0" fontId="13" fillId="49" borderId="34" xfId="1709" applyFont="1" applyFill="1" applyBorder="1" applyAlignment="1">
      <alignment horizontal="left" vertical="center" wrapText="1" indent="2"/>
    </xf>
    <xf numFmtId="2" fontId="13" fillId="49" borderId="18" xfId="1709" applyNumberFormat="1" applyFont="1" applyFill="1" applyBorder="1" applyAlignment="1">
      <alignment horizontal="right" vertical="center" wrapText="1"/>
    </xf>
    <xf numFmtId="0" fontId="13" fillId="49" borderId="18" xfId="1709" applyFont="1" applyFill="1" applyBorder="1" applyAlignment="1">
      <alignment horizontal="left" vertical="center" wrapText="1"/>
    </xf>
    <xf numFmtId="0" fontId="13" fillId="49" borderId="35" xfId="1709" applyFont="1" applyFill="1" applyBorder="1" applyAlignment="1">
      <alignment horizontal="left" vertical="center" wrapText="1"/>
    </xf>
    <xf numFmtId="177" fontId="13" fillId="49" borderId="18" xfId="1709" applyNumberFormat="1" applyFont="1" applyFill="1" applyBorder="1" applyAlignment="1">
      <alignment horizontal="center" vertical="center" wrapText="1"/>
    </xf>
    <xf numFmtId="177" fontId="13" fillId="49" borderId="35" xfId="1709" applyNumberFormat="1" applyFont="1" applyFill="1" applyBorder="1" applyAlignment="1">
      <alignment horizontal="center" vertical="center" wrapText="1"/>
    </xf>
    <xf numFmtId="0" fontId="13" fillId="49" borderId="33" xfId="1709" applyFont="1" applyFill="1" applyBorder="1" applyAlignment="1">
      <alignment horizontal="left" vertical="center" wrapText="1" indent="1"/>
    </xf>
    <xf numFmtId="3" fontId="13" fillId="49" borderId="20" xfId="1709" applyNumberFormat="1" applyFont="1" applyFill="1" applyBorder="1" applyAlignment="1">
      <alignment horizontal="right" vertical="center" wrapText="1"/>
    </xf>
    <xf numFmtId="177" fontId="13" fillId="49" borderId="20" xfId="1709" applyNumberFormat="1" applyFont="1" applyFill="1" applyBorder="1" applyAlignment="1">
      <alignment horizontal="center" vertical="center" wrapText="1"/>
    </xf>
    <xf numFmtId="177" fontId="13" fillId="49" borderId="36" xfId="1709" applyNumberFormat="1" applyFont="1" applyFill="1" applyBorder="1" applyAlignment="1">
      <alignment horizontal="center" vertical="center" wrapText="1"/>
    </xf>
    <xf numFmtId="0" fontId="13" fillId="49" borderId="1" xfId="1712" applyFont="1" applyFill="1" applyBorder="1" applyAlignment="1">
      <alignment horizontal="center" vertical="center" wrapText="1"/>
    </xf>
    <xf numFmtId="0" fontId="13" fillId="49" borderId="23" xfId="1712" applyFont="1" applyFill="1" applyBorder="1" applyAlignment="1">
      <alignment horizontal="center" vertical="center" wrapText="1"/>
    </xf>
    <xf numFmtId="0" fontId="13" fillId="51" borderId="39" xfId="1629" applyFont="1" applyFill="1" applyBorder="1" applyAlignment="1">
      <alignment horizontal="center" vertical="center" wrapText="1"/>
    </xf>
    <xf numFmtId="3" fontId="13" fillId="0" borderId="18" xfId="1712" applyNumberFormat="1" applyFont="1" applyFill="1" applyBorder="1" applyAlignment="1">
      <alignment horizontal="right" vertical="center" wrapText="1" indent="1"/>
    </xf>
    <xf numFmtId="177" fontId="13" fillId="0" borderId="18" xfId="1712" applyNumberFormat="1" applyFont="1" applyFill="1" applyBorder="1" applyAlignment="1">
      <alignment horizontal="right" vertical="center" wrapText="1" indent="1"/>
    </xf>
    <xf numFmtId="3" fontId="13" fillId="0" borderId="20" xfId="1712" applyNumberFormat="1" applyFont="1" applyFill="1" applyBorder="1" applyAlignment="1">
      <alignment horizontal="right" vertical="center" wrapText="1" indent="1"/>
    </xf>
    <xf numFmtId="177" fontId="13" fillId="0" borderId="20" xfId="1712" applyNumberFormat="1" applyFont="1" applyFill="1" applyBorder="1" applyAlignment="1">
      <alignment horizontal="right" vertical="center" wrapText="1" indent="1"/>
    </xf>
    <xf numFmtId="0" fontId="13" fillId="50" borderId="40" xfId="1712" applyFont="1" applyFill="1" applyBorder="1" applyAlignment="1">
      <alignment horizontal="centerContinuous" vertical="center" wrapText="1"/>
    </xf>
    <xf numFmtId="0" fontId="13" fillId="49" borderId="34" xfId="1709" applyFont="1" applyFill="1" applyBorder="1" applyAlignment="1">
      <alignment horizontal="left" vertical="center" wrapText="1"/>
    </xf>
    <xf numFmtId="3" fontId="13" fillId="49" borderId="18" xfId="1712" applyNumberFormat="1" applyFont="1" applyFill="1" applyBorder="1" applyAlignment="1">
      <alignment horizontal="right" vertical="center" wrapText="1" indent="1"/>
    </xf>
    <xf numFmtId="175" fontId="13" fillId="49" borderId="18" xfId="1712" applyNumberFormat="1" applyFont="1" applyFill="1" applyBorder="1" applyAlignment="1">
      <alignment horizontal="right" vertical="center" wrapText="1" indent="1"/>
    </xf>
    <xf numFmtId="175" fontId="13" fillId="49" borderId="35" xfId="1712" applyNumberFormat="1" applyFont="1" applyFill="1" applyBorder="1" applyAlignment="1">
      <alignment horizontal="right" vertical="center" wrapText="1" indent="1"/>
    </xf>
    <xf numFmtId="0" fontId="11" fillId="51" borderId="39" xfId="0" applyFont="1" applyFill="1" applyBorder="1" applyAlignment="1">
      <alignment horizontal="center" vertical="center" wrapText="1"/>
    </xf>
    <xf numFmtId="203" fontId="13" fillId="0" borderId="18" xfId="1066" applyNumberFormat="1" applyFont="1" applyFill="1" applyBorder="1" applyAlignment="1">
      <alignment horizontal="right" vertical="center" wrapText="1" indent="1"/>
    </xf>
    <xf numFmtId="1" fontId="13" fillId="0" borderId="18" xfId="1712" applyNumberFormat="1" applyFont="1" applyFill="1" applyBorder="1" applyAlignment="1">
      <alignment horizontal="right" vertical="center" wrapText="1" indent="1"/>
    </xf>
    <xf numFmtId="206" fontId="13" fillId="0" borderId="20" xfId="1712" applyNumberFormat="1" applyFont="1" applyFill="1" applyBorder="1" applyAlignment="1">
      <alignment horizontal="right" vertical="center" wrapText="1" indent="1"/>
    </xf>
    <xf numFmtId="0" fontId="11" fillId="50" borderId="40" xfId="0" applyFont="1" applyFill="1" applyBorder="1" applyAlignment="1">
      <alignment horizontal="centerContinuous" vertical="center"/>
    </xf>
    <xf numFmtId="175" fontId="13" fillId="49" borderId="34" xfId="1709" applyNumberFormat="1" applyFont="1" applyFill="1" applyBorder="1" applyAlignment="1">
      <alignment horizontal="left" vertical="center" wrapText="1"/>
    </xf>
    <xf numFmtId="1" fontId="13" fillId="49" borderId="18" xfId="1712" applyNumberFormat="1" applyFont="1" applyFill="1" applyBorder="1" applyAlignment="1">
      <alignment horizontal="right" vertical="center" wrapText="1" indent="1"/>
    </xf>
    <xf numFmtId="175" fontId="13" fillId="49" borderId="35" xfId="1709" applyNumberFormat="1" applyFont="1" applyFill="1" applyBorder="1" applyAlignment="1">
      <alignment horizontal="right" vertical="center" wrapText="1" indent="1"/>
    </xf>
    <xf numFmtId="175" fontId="13" fillId="50" borderId="40" xfId="1712" applyNumberFormat="1" applyFont="1" applyFill="1" applyBorder="1" applyAlignment="1">
      <alignment horizontal="centerContinuous" vertical="center" wrapText="1"/>
    </xf>
    <xf numFmtId="175" fontId="11" fillId="50" borderId="40" xfId="0" applyNumberFormat="1" applyFont="1" applyFill="1" applyBorder="1" applyAlignment="1">
      <alignment horizontal="centerContinuous" vertical="center"/>
    </xf>
    <xf numFmtId="175" fontId="0" fillId="50" borderId="40" xfId="0" applyNumberFormat="1" applyFill="1" applyBorder="1" applyAlignment="1">
      <alignment horizontal="centerContinuous" vertical="center"/>
    </xf>
    <xf numFmtId="206" fontId="13" fillId="49" borderId="18" xfId="1712" applyNumberFormat="1" applyFont="1" applyFill="1" applyBorder="1" applyAlignment="1">
      <alignment horizontal="right" vertical="center" wrapText="1" indent="1"/>
    </xf>
    <xf numFmtId="201" fontId="13" fillId="49" borderId="18" xfId="1712" applyNumberFormat="1" applyFont="1" applyFill="1" applyBorder="1" applyAlignment="1">
      <alignment horizontal="right" vertical="center" wrapText="1" indent="1"/>
    </xf>
    <xf numFmtId="201" fontId="13" fillId="49" borderId="35" xfId="1709" applyNumberFormat="1" applyFont="1" applyFill="1" applyBorder="1" applyAlignment="1">
      <alignment horizontal="right" vertical="center" wrapText="1" indent="1"/>
    </xf>
    <xf numFmtId="0" fontId="6" fillId="49" borderId="34" xfId="0" applyFont="1" applyFill="1" applyBorder="1" applyAlignment="1">
      <alignment horizontal="left" indent="1"/>
    </xf>
    <xf numFmtId="175" fontId="6" fillId="49" borderId="18" xfId="0" applyNumberFormat="1" applyFont="1" applyFill="1" applyBorder="1" applyAlignment="1">
      <alignment horizontal="right" indent="3"/>
    </xf>
    <xf numFmtId="3" fontId="6" fillId="49" borderId="18" xfId="0" applyNumberFormat="1" applyFont="1" applyFill="1" applyBorder="1" applyAlignment="1">
      <alignment horizontal="right" indent="3"/>
    </xf>
    <xf numFmtId="3" fontId="6" fillId="49" borderId="35" xfId="0" applyNumberFormat="1" applyFont="1" applyFill="1" applyBorder="1" applyAlignment="1">
      <alignment horizontal="right" indent="3"/>
    </xf>
    <xf numFmtId="175" fontId="6" fillId="0" borderId="34" xfId="0" applyNumberFormat="1" applyFont="1" applyFill="1" applyBorder="1" applyAlignment="1">
      <alignment horizontal="left" indent="1"/>
    </xf>
    <xf numFmtId="175" fontId="6" fillId="49" borderId="34" xfId="0" applyNumberFormat="1" applyFont="1" applyFill="1" applyBorder="1" applyAlignment="1">
      <alignment horizontal="left" indent="1"/>
    </xf>
    <xf numFmtId="3" fontId="115" fillId="49" borderId="18" xfId="0" applyNumberFormat="1" applyFont="1" applyFill="1" applyBorder="1" applyAlignment="1">
      <alignment horizontal="right" indent="3"/>
    </xf>
    <xf numFmtId="175" fontId="6" fillId="49" borderId="33" xfId="0" applyNumberFormat="1" applyFont="1" applyFill="1" applyBorder="1" applyAlignment="1">
      <alignment horizontal="left" indent="1"/>
    </xf>
    <xf numFmtId="175" fontId="6" fillId="49" borderId="20" xfId="0" applyNumberFormat="1" applyFont="1" applyFill="1" applyBorder="1" applyAlignment="1">
      <alignment horizontal="right" indent="3"/>
    </xf>
    <xf numFmtId="3" fontId="6" fillId="49" borderId="20" xfId="0" applyNumberFormat="1" applyFont="1" applyFill="1" applyBorder="1" applyAlignment="1">
      <alignment horizontal="right" indent="3"/>
    </xf>
    <xf numFmtId="3" fontId="6" fillId="49" borderId="36" xfId="0" applyNumberFormat="1" applyFont="1" applyFill="1" applyBorder="1" applyAlignment="1">
      <alignment horizontal="right" indent="3"/>
    </xf>
    <xf numFmtId="2" fontId="6" fillId="0" borderId="38" xfId="0" applyNumberFormat="1" applyFont="1" applyFill="1" applyBorder="1"/>
    <xf numFmtId="175" fontId="6" fillId="0" borderId="39" xfId="0" applyNumberFormat="1" applyFont="1" applyFill="1" applyBorder="1" applyAlignment="1">
      <alignment horizontal="right" indent="4"/>
    </xf>
    <xf numFmtId="175" fontId="6" fillId="0" borderId="37" xfId="0" applyNumberFormat="1" applyFont="1" applyFill="1" applyBorder="1" applyAlignment="1">
      <alignment horizontal="right" indent="4"/>
    </xf>
    <xf numFmtId="2" fontId="6" fillId="49" borderId="34" xfId="0" applyNumberFormat="1" applyFont="1" applyFill="1" applyBorder="1" applyAlignment="1">
      <alignment horizontal="left" indent="1"/>
    </xf>
    <xf numFmtId="175" fontId="6" fillId="49" borderId="18" xfId="0" applyNumberFormat="1" applyFont="1" applyFill="1" applyBorder="1" applyAlignment="1">
      <alignment horizontal="right" indent="4"/>
    </xf>
    <xf numFmtId="175" fontId="6" fillId="49" borderId="35" xfId="0" applyNumberFormat="1" applyFont="1" applyFill="1" applyBorder="1" applyAlignment="1">
      <alignment horizontal="right" indent="4"/>
    </xf>
    <xf numFmtId="2" fontId="6" fillId="0" borderId="34" xfId="0" applyNumberFormat="1" applyFont="1" applyFill="1" applyBorder="1" applyAlignment="1">
      <alignment horizontal="left" indent="1"/>
    </xf>
    <xf numFmtId="175" fontId="6" fillId="0" borderId="18" xfId="0" applyNumberFormat="1" applyFont="1" applyFill="1" applyBorder="1" applyAlignment="1">
      <alignment horizontal="right" indent="4"/>
    </xf>
    <xf numFmtId="175" fontId="6" fillId="0" borderId="35" xfId="0" applyNumberFormat="1" applyFont="1" applyFill="1" applyBorder="1" applyAlignment="1">
      <alignment horizontal="right" indent="4"/>
    </xf>
    <xf numFmtId="2" fontId="6" fillId="0" borderId="33" xfId="0" applyNumberFormat="1" applyFont="1" applyFill="1" applyBorder="1" applyAlignment="1">
      <alignment horizontal="left" indent="1"/>
    </xf>
    <xf numFmtId="175" fontId="6" fillId="0" borderId="20" xfId="0" applyNumberFormat="1" applyFont="1" applyFill="1" applyBorder="1" applyAlignment="1">
      <alignment horizontal="right" indent="4"/>
    </xf>
    <xf numFmtId="175" fontId="6" fillId="0" borderId="36" xfId="0" applyNumberFormat="1" applyFont="1" applyFill="1" applyBorder="1" applyAlignment="1">
      <alignment horizontal="right" indent="4"/>
    </xf>
    <xf numFmtId="0" fontId="60" fillId="50" borderId="40" xfId="0" applyFont="1" applyFill="1" applyBorder="1" applyAlignment="1">
      <alignment horizontal="centerContinuous" vertical="center" wrapText="1"/>
    </xf>
    <xf numFmtId="0" fontId="60" fillId="0" borderId="34" xfId="0" applyFont="1" applyFill="1" applyBorder="1" applyAlignment="1">
      <alignment horizontal="left" vertical="center"/>
    </xf>
    <xf numFmtId="3" fontId="60" fillId="0" borderId="18" xfId="0" applyNumberFormat="1" applyFont="1" applyFill="1" applyBorder="1" applyAlignment="1">
      <alignment horizontal="right" vertical="center" indent="2"/>
    </xf>
    <xf numFmtId="0" fontId="60" fillId="49" borderId="34" xfId="0" applyFont="1" applyFill="1" applyBorder="1" applyAlignment="1">
      <alignment horizontal="left" vertical="center" indent="1"/>
    </xf>
    <xf numFmtId="3" fontId="60" fillId="49" borderId="18" xfId="0" applyNumberFormat="1" applyFont="1" applyFill="1" applyBorder="1" applyAlignment="1">
      <alignment horizontal="right" vertical="center" indent="2"/>
    </xf>
    <xf numFmtId="0" fontId="60" fillId="49" borderId="33" xfId="0" applyFont="1" applyFill="1" applyBorder="1" applyAlignment="1">
      <alignment horizontal="left" vertical="center" indent="1"/>
    </xf>
    <xf numFmtId="3" fontId="60" fillId="49" borderId="20" xfId="0" applyNumberFormat="1" applyFont="1" applyFill="1" applyBorder="1" applyAlignment="1">
      <alignment horizontal="right" vertical="center" indent="2"/>
    </xf>
    <xf numFmtId="0" fontId="6" fillId="48" borderId="1" xfId="0" applyFont="1" applyFill="1" applyBorder="1" applyAlignment="1">
      <alignment horizontal="center" vertical="center" wrapText="1"/>
    </xf>
    <xf numFmtId="0" fontId="60" fillId="49" borderId="23" xfId="0" applyFont="1" applyFill="1" applyBorder="1" applyAlignment="1">
      <alignment horizontal="center" vertical="center" wrapText="1"/>
    </xf>
    <xf numFmtId="0" fontId="60" fillId="50" borderId="40" xfId="0" applyFont="1" applyFill="1" applyBorder="1" applyAlignment="1">
      <alignment horizontal="centerContinuous" vertical="center"/>
    </xf>
    <xf numFmtId="1" fontId="60" fillId="49" borderId="35" xfId="0" applyNumberFormat="1" applyFont="1" applyFill="1" applyBorder="1" applyAlignment="1">
      <alignment horizontal="right" vertical="center" indent="2"/>
    </xf>
    <xf numFmtId="1" fontId="60" fillId="49" borderId="36" xfId="0" applyNumberFormat="1" applyFont="1" applyFill="1" applyBorder="1" applyAlignment="1">
      <alignment horizontal="right" vertical="center" indent="2"/>
    </xf>
    <xf numFmtId="175" fontId="13" fillId="51" borderId="1" xfId="2018" applyNumberFormat="1" applyFont="1" applyFill="1" applyBorder="1" applyAlignment="1">
      <alignment horizontal="center" vertical="center" wrapText="1"/>
    </xf>
    <xf numFmtId="3" fontId="13" fillId="51" borderId="1" xfId="2018" applyNumberFormat="1" applyFont="1" applyFill="1" applyBorder="1" applyAlignment="1">
      <alignment horizontal="center" vertical="center" wrapText="1"/>
    </xf>
    <xf numFmtId="3" fontId="13" fillId="51" borderId="23" xfId="2018" applyNumberFormat="1" applyFont="1" applyFill="1" applyBorder="1" applyAlignment="1">
      <alignment horizontal="center" vertical="center" wrapText="1"/>
    </xf>
    <xf numFmtId="3" fontId="13" fillId="0" borderId="33" xfId="2018" applyNumberFormat="1" applyFont="1" applyFill="1" applyBorder="1" applyAlignment="1">
      <alignment horizontal="left" wrapText="1"/>
    </xf>
    <xf numFmtId="179" fontId="13" fillId="0" borderId="20" xfId="1736" applyNumberFormat="1" applyFont="1" applyFill="1" applyBorder="1" applyAlignment="1"/>
    <xf numFmtId="180" fontId="13" fillId="0" borderId="20" xfId="1736" applyNumberFormat="1" applyFont="1" applyFill="1" applyBorder="1" applyAlignment="1"/>
    <xf numFmtId="180" fontId="13" fillId="0" borderId="36" xfId="1736" applyNumberFormat="1" applyFont="1" applyFill="1" applyBorder="1" applyAlignment="1"/>
    <xf numFmtId="173" fontId="13" fillId="50" borderId="40" xfId="2018" applyNumberFormat="1" applyFont="1" applyFill="1" applyBorder="1" applyAlignment="1">
      <alignment horizontal="centerContinuous" vertical="center" wrapText="1"/>
    </xf>
    <xf numFmtId="3" fontId="13" fillId="49" borderId="34" xfId="2018" applyNumberFormat="1" applyFont="1" applyFill="1" applyBorder="1" applyAlignment="1">
      <alignment horizontal="left" wrapText="1"/>
    </xf>
    <xf numFmtId="179" fontId="13" fillId="49" borderId="18" xfId="1736" applyFont="1" applyFill="1" applyBorder="1" applyAlignment="1"/>
    <xf numFmtId="180" fontId="13" fillId="49" borderId="18" xfId="1736" applyNumberFormat="1" applyFont="1" applyFill="1" applyBorder="1" applyAlignment="1"/>
    <xf numFmtId="180" fontId="13" fillId="49" borderId="35" xfId="1736" applyNumberFormat="1" applyFont="1" applyFill="1" applyBorder="1" applyAlignment="1"/>
    <xf numFmtId="0" fontId="3" fillId="52" borderId="1" xfId="0" applyFont="1" applyFill="1" applyBorder="1" applyAlignment="1">
      <alignment horizontal="center" vertical="center" wrapText="1"/>
    </xf>
    <xf numFmtId="0" fontId="3" fillId="52" borderId="23" xfId="0" applyFont="1" applyFill="1" applyBorder="1" applyAlignment="1">
      <alignment horizontal="center" vertical="center" wrapText="1"/>
    </xf>
    <xf numFmtId="0" fontId="6" fillId="0" borderId="34" xfId="0" applyFont="1" applyFill="1" applyBorder="1" applyAlignment="1">
      <alignment horizontal="left" vertical="center"/>
    </xf>
    <xf numFmtId="0" fontId="6" fillId="49" borderId="34" xfId="0" applyFont="1" applyFill="1" applyBorder="1" applyAlignment="1">
      <alignment horizontal="left" vertical="center"/>
    </xf>
    <xf numFmtId="175" fontId="3" fillId="52" borderId="18" xfId="0" applyNumberFormat="1" applyFont="1" applyFill="1" applyBorder="1" applyAlignment="1">
      <alignment horizontal="right" indent="1"/>
    </xf>
    <xf numFmtId="175" fontId="3" fillId="52" borderId="35" xfId="0" applyNumberFormat="1" applyFont="1" applyFill="1" applyBorder="1" applyAlignment="1">
      <alignment horizontal="right" indent="1"/>
    </xf>
    <xf numFmtId="175" fontId="6" fillId="0" borderId="34" xfId="0" applyNumberFormat="1" applyFont="1" applyFill="1" applyBorder="1" applyAlignment="1">
      <alignment horizontal="left" vertical="center"/>
    </xf>
    <xf numFmtId="175" fontId="6" fillId="49" borderId="34" xfId="0" applyNumberFormat="1" applyFont="1" applyFill="1" applyBorder="1" applyAlignment="1">
      <alignment horizontal="left" vertical="center"/>
    </xf>
    <xf numFmtId="175" fontId="6" fillId="50" borderId="40" xfId="0" applyNumberFormat="1" applyFont="1" applyFill="1" applyBorder="1" applyAlignment="1">
      <alignment horizontal="centerContinuous" vertical="center"/>
    </xf>
    <xf numFmtId="175" fontId="6" fillId="49" borderId="33" xfId="0" applyNumberFormat="1" applyFont="1" applyFill="1" applyBorder="1" applyAlignment="1">
      <alignment horizontal="left" vertical="center"/>
    </xf>
    <xf numFmtId="175" fontId="3" fillId="52" borderId="20" xfId="0" applyNumberFormat="1" applyFont="1" applyFill="1" applyBorder="1" applyAlignment="1">
      <alignment horizontal="right" indent="1"/>
    </xf>
    <xf numFmtId="175" fontId="3" fillId="52" borderId="36" xfId="0" applyNumberFormat="1" applyFont="1" applyFill="1" applyBorder="1" applyAlignment="1">
      <alignment horizontal="right" indent="1"/>
    </xf>
    <xf numFmtId="0" fontId="3" fillId="0" borderId="38" xfId="0" applyFont="1" applyFill="1" applyBorder="1" applyAlignment="1">
      <alignment horizontal="left" vertical="top" wrapText="1"/>
    </xf>
    <xf numFmtId="0" fontId="3" fillId="0" borderId="39" xfId="0" applyFont="1" applyFill="1" applyBorder="1" applyAlignment="1">
      <alignment horizontal="right" vertical="center" wrapText="1" indent="2"/>
    </xf>
    <xf numFmtId="3" fontId="3" fillId="0" borderId="37" xfId="0" applyNumberFormat="1" applyFont="1" applyFill="1" applyBorder="1" applyAlignment="1">
      <alignment horizontal="right" vertical="center" wrapText="1" indent="2"/>
    </xf>
    <xf numFmtId="0" fontId="3" fillId="49" borderId="34" xfId="0" applyFont="1" applyFill="1" applyBorder="1" applyAlignment="1">
      <alignment horizontal="left" vertical="top" wrapText="1"/>
    </xf>
    <xf numFmtId="0" fontId="3" fillId="49" borderId="18" xfId="0" applyFont="1" applyFill="1" applyBorder="1" applyAlignment="1">
      <alignment horizontal="right" vertical="center" wrapText="1" indent="2"/>
    </xf>
    <xf numFmtId="0" fontId="3" fillId="49" borderId="18" xfId="0" applyFont="1" applyFill="1" applyBorder="1" applyAlignment="1">
      <alignment horizontal="center" vertical="center" wrapText="1"/>
    </xf>
    <xf numFmtId="3" fontId="3" fillId="49" borderId="35" xfId="0" applyNumberFormat="1" applyFont="1" applyFill="1" applyBorder="1" applyAlignment="1">
      <alignment horizontal="right" vertical="center" wrapText="1" indent="2"/>
    </xf>
    <xf numFmtId="0" fontId="3" fillId="0" borderId="34" xfId="0" applyFont="1" applyFill="1" applyBorder="1" applyAlignment="1">
      <alignment horizontal="left" vertical="top" wrapText="1"/>
    </xf>
    <xf numFmtId="0" fontId="3" fillId="0" borderId="18" xfId="0" applyFont="1" applyFill="1" applyBorder="1" applyAlignment="1">
      <alignment horizontal="right" vertical="center" wrapText="1" indent="2"/>
    </xf>
    <xf numFmtId="0" fontId="3" fillId="0" borderId="18" xfId="0" applyFont="1" applyFill="1" applyBorder="1" applyAlignment="1">
      <alignment horizontal="center" vertical="center" wrapText="1"/>
    </xf>
    <xf numFmtId="0" fontId="3" fillId="49" borderId="34" xfId="0" applyFont="1" applyFill="1" applyBorder="1" applyAlignment="1">
      <alignment horizontal="left" vertical="top" wrapText="1" indent="2"/>
    </xf>
    <xf numFmtId="0" fontId="3" fillId="0" borderId="34" xfId="0" applyFont="1" applyFill="1" applyBorder="1" applyAlignment="1">
      <alignment horizontal="left" vertical="top" wrapText="1" indent="8"/>
    </xf>
    <xf numFmtId="1" fontId="3" fillId="49" borderId="18" xfId="0" applyNumberFormat="1" applyFont="1" applyFill="1" applyBorder="1" applyAlignment="1">
      <alignment horizontal="right" vertical="center" wrapText="1" indent="2"/>
    </xf>
    <xf numFmtId="2" fontId="3" fillId="49" borderId="18" xfId="0" applyNumberFormat="1" applyFont="1" applyFill="1" applyBorder="1" applyAlignment="1">
      <alignment horizontal="right" vertical="center" wrapText="1" indent="2"/>
    </xf>
    <xf numFmtId="2" fontId="3" fillId="0" borderId="18" xfId="0" applyNumberFormat="1" applyFont="1" applyFill="1" applyBorder="1" applyAlignment="1">
      <alignment horizontal="right" vertical="center" wrapText="1" indent="2"/>
    </xf>
    <xf numFmtId="0" fontId="3" fillId="0" borderId="33" xfId="0" applyFont="1" applyFill="1" applyBorder="1" applyAlignment="1">
      <alignment horizontal="left" vertical="top" wrapText="1" indent="2"/>
    </xf>
    <xf numFmtId="0" fontId="3" fillId="0" borderId="20" xfId="0" applyFont="1" applyFill="1" applyBorder="1" applyAlignment="1">
      <alignment horizontal="right" vertical="center" wrapText="1" indent="2"/>
    </xf>
    <xf numFmtId="0" fontId="3" fillId="0" borderId="20" xfId="0" applyFont="1" applyFill="1" applyBorder="1" applyAlignment="1">
      <alignment horizontal="center" vertical="center" wrapText="1"/>
    </xf>
    <xf numFmtId="3" fontId="3" fillId="0" borderId="36" xfId="0" applyNumberFormat="1" applyFont="1" applyFill="1" applyBorder="1" applyAlignment="1">
      <alignment horizontal="right" vertical="center" wrapText="1" indent="2"/>
    </xf>
    <xf numFmtId="0" fontId="6" fillId="0" borderId="39" xfId="0" applyNumberFormat="1" applyFont="1" applyFill="1" applyBorder="1" applyAlignment="1">
      <alignment horizontal="right" indent="1"/>
    </xf>
    <xf numFmtId="0" fontId="6" fillId="0" borderId="37" xfId="0" applyNumberFormat="1" applyFont="1" applyFill="1" applyBorder="1" applyAlignment="1">
      <alignment horizontal="right" indent="1"/>
    </xf>
    <xf numFmtId="0" fontId="3" fillId="49" borderId="34" xfId="0" applyFont="1" applyFill="1" applyBorder="1" applyAlignment="1">
      <alignment horizontal="left" indent="1"/>
    </xf>
    <xf numFmtId="0" fontId="3" fillId="49" borderId="33" xfId="0" applyFont="1" applyFill="1" applyBorder="1" applyAlignment="1">
      <alignment horizontal="left" indent="1"/>
    </xf>
    <xf numFmtId="0" fontId="3" fillId="53" borderId="1" xfId="1682" applyFont="1" applyFill="1" applyBorder="1" applyAlignment="1">
      <alignment horizontal="center" vertical="center" wrapText="1"/>
    </xf>
    <xf numFmtId="0" fontId="6" fillId="54" borderId="39" xfId="1682" applyFont="1" applyFill="1" applyBorder="1" applyAlignment="1">
      <alignment horizontal="center" vertical="center" wrapText="1"/>
    </xf>
    <xf numFmtId="0" fontId="6" fillId="54" borderId="37" xfId="1682" applyFont="1" applyFill="1" applyBorder="1" applyAlignment="1">
      <alignment horizontal="center" vertical="center" wrapText="1"/>
    </xf>
    <xf numFmtId="0" fontId="13" fillId="49" borderId="34" xfId="1682" applyFont="1" applyFill="1" applyBorder="1" applyAlignment="1">
      <alignment horizontal="left"/>
    </xf>
    <xf numFmtId="203" fontId="13" fillId="49" borderId="18" xfId="1682" applyNumberFormat="1" applyFont="1" applyFill="1" applyBorder="1"/>
    <xf numFmtId="175" fontId="13" fillId="49" borderId="18" xfId="1682" applyNumberFormat="1" applyFont="1" applyFill="1" applyBorder="1" applyAlignment="1">
      <alignment horizontal="right" indent="1"/>
    </xf>
    <xf numFmtId="175" fontId="13" fillId="49" borderId="35" xfId="1682" applyNumberFormat="1" applyFont="1" applyFill="1" applyBorder="1" applyAlignment="1">
      <alignment horizontal="right" indent="1"/>
    </xf>
    <xf numFmtId="0" fontId="13" fillId="49" borderId="33" xfId="1682" applyFont="1" applyFill="1" applyBorder="1" applyAlignment="1">
      <alignment horizontal="left"/>
    </xf>
    <xf numFmtId="203" fontId="13" fillId="49" borderId="20" xfId="1682" applyNumberFormat="1" applyFont="1" applyFill="1" applyBorder="1"/>
    <xf numFmtId="175" fontId="13" fillId="49" borderId="20" xfId="1682" applyNumberFormat="1" applyFont="1" applyFill="1" applyBorder="1" applyAlignment="1">
      <alignment horizontal="right" indent="1"/>
    </xf>
    <xf numFmtId="175" fontId="13" fillId="49" borderId="36" xfId="1682" applyNumberFormat="1" applyFont="1" applyFill="1" applyBorder="1" applyAlignment="1">
      <alignment horizontal="right" indent="1"/>
    </xf>
    <xf numFmtId="0" fontId="13" fillId="55" borderId="1" xfId="0" applyFont="1" applyFill="1" applyBorder="1" applyAlignment="1">
      <alignment horizontal="center" vertical="center" wrapText="1"/>
    </xf>
    <xf numFmtId="0" fontId="13" fillId="55" borderId="23" xfId="0" applyFont="1" applyFill="1" applyBorder="1" applyAlignment="1">
      <alignment horizontal="center" vertical="center" wrapText="1"/>
    </xf>
    <xf numFmtId="3" fontId="13" fillId="49" borderId="18" xfId="0" applyNumberFormat="1" applyFont="1" applyFill="1" applyBorder="1" applyAlignment="1">
      <alignment horizontal="right" indent="1"/>
    </xf>
    <xf numFmtId="3" fontId="13" fillId="49" borderId="35" xfId="0" applyNumberFormat="1" applyFont="1" applyFill="1" applyBorder="1" applyAlignment="1">
      <alignment horizontal="right" indent="1"/>
    </xf>
    <xf numFmtId="0" fontId="13" fillId="49" borderId="34" xfId="0" applyFont="1" applyFill="1" applyBorder="1" applyAlignment="1">
      <alignment horizontal="left" indent="1"/>
    </xf>
    <xf numFmtId="0" fontId="13" fillId="49" borderId="33" xfId="0" applyFont="1" applyFill="1" applyBorder="1" applyAlignment="1">
      <alignment horizontal="left" indent="1"/>
    </xf>
    <xf numFmtId="3" fontId="13" fillId="49" borderId="20" xfId="0" applyNumberFormat="1" applyFont="1" applyFill="1" applyBorder="1" applyAlignment="1">
      <alignment horizontal="right" indent="1"/>
    </xf>
    <xf numFmtId="3" fontId="13" fillId="49" borderId="36" xfId="0" applyNumberFormat="1" applyFont="1" applyFill="1" applyBorder="1" applyAlignment="1">
      <alignment horizontal="right" indent="1"/>
    </xf>
    <xf numFmtId="0" fontId="13" fillId="49" borderId="34" xfId="0" applyFont="1" applyFill="1" applyBorder="1" applyAlignment="1">
      <alignment horizontal="left"/>
    </xf>
    <xf numFmtId="1" fontId="13" fillId="49" borderId="18" xfId="0" applyNumberFormat="1" applyFont="1" applyFill="1" applyBorder="1" applyAlignment="1">
      <alignment horizontal="right" indent="2"/>
    </xf>
    <xf numFmtId="1" fontId="13" fillId="49" borderId="35" xfId="0" applyNumberFormat="1" applyFont="1" applyFill="1" applyBorder="1" applyAlignment="1">
      <alignment horizontal="right" indent="2"/>
    </xf>
    <xf numFmtId="175" fontId="13" fillId="49" borderId="18" xfId="0" applyNumberFormat="1" applyFont="1" applyFill="1" applyBorder="1" applyAlignment="1">
      <alignment horizontal="right" indent="2"/>
    </xf>
    <xf numFmtId="175" fontId="13" fillId="49" borderId="35" xfId="0" applyNumberFormat="1" applyFont="1" applyFill="1" applyBorder="1" applyAlignment="1">
      <alignment horizontal="right" indent="2"/>
    </xf>
    <xf numFmtId="175" fontId="13" fillId="49" borderId="20" xfId="0" applyNumberFormat="1" applyFont="1" applyFill="1" applyBorder="1" applyAlignment="1">
      <alignment horizontal="right" indent="2"/>
    </xf>
    <xf numFmtId="175" fontId="13" fillId="49" borderId="36" xfId="0" applyNumberFormat="1" applyFont="1" applyFill="1" applyBorder="1" applyAlignment="1">
      <alignment horizontal="right" indent="2"/>
    </xf>
    <xf numFmtId="0" fontId="13" fillId="49" borderId="34" xfId="0" applyFont="1" applyFill="1" applyBorder="1" applyAlignment="1">
      <alignment horizontal="left" vertical="center" wrapText="1"/>
    </xf>
    <xf numFmtId="0" fontId="13" fillId="50" borderId="40" xfId="0" applyNumberFormat="1" applyFont="1" applyFill="1" applyBorder="1" applyAlignment="1">
      <alignment horizontal="centerContinuous" vertical="center"/>
    </xf>
    <xf numFmtId="0" fontId="13" fillId="56" borderId="39" xfId="0" applyFont="1" applyFill="1" applyBorder="1" applyAlignment="1">
      <alignment horizontal="center" vertical="center" wrapText="1"/>
    </xf>
    <xf numFmtId="0" fontId="13" fillId="56" borderId="37" xfId="0" applyFont="1" applyFill="1" applyBorder="1" applyAlignment="1">
      <alignment horizontal="center" vertical="center" wrapText="1"/>
    </xf>
    <xf numFmtId="0" fontId="6" fillId="49" borderId="34" xfId="0" applyFont="1" applyFill="1" applyBorder="1" applyAlignment="1">
      <alignment horizontal="left"/>
    </xf>
    <xf numFmtId="0" fontId="6" fillId="49" borderId="18" xfId="0" applyFont="1" applyFill="1" applyBorder="1" applyAlignment="1">
      <alignment horizontal="left"/>
    </xf>
    <xf numFmtId="175" fontId="6" fillId="49" borderId="35" xfId="0" applyNumberFormat="1" applyFont="1" applyFill="1" applyBorder="1" applyAlignment="1">
      <alignment horizontal="right" indent="3"/>
    </xf>
    <xf numFmtId="3" fontId="6" fillId="0" borderId="18" xfId="0" applyNumberFormat="1" applyFont="1" applyFill="1" applyBorder="1" applyAlignment="1">
      <alignment horizontal="right" vertical="center"/>
    </xf>
    <xf numFmtId="0" fontId="6" fillId="0" borderId="18" xfId="0" applyFont="1" applyFill="1" applyBorder="1" applyAlignment="1">
      <alignment horizontal="left" vertical="center"/>
    </xf>
    <xf numFmtId="0" fontId="6" fillId="49" borderId="34" xfId="0" applyFont="1" applyFill="1" applyBorder="1" applyAlignment="1">
      <alignment vertical="center"/>
    </xf>
    <xf numFmtId="175" fontId="6" fillId="49" borderId="18" xfId="0" applyNumberFormat="1" applyFont="1" applyFill="1" applyBorder="1" applyAlignment="1">
      <alignment horizontal="right" vertical="center" indent="2"/>
    </xf>
    <xf numFmtId="175" fontId="6" fillId="49" borderId="35" xfId="0" applyNumberFormat="1" applyFont="1" applyFill="1" applyBorder="1" applyAlignment="1">
      <alignment horizontal="right" vertical="center" indent="2"/>
    </xf>
    <xf numFmtId="0" fontId="6" fillId="49" borderId="33" xfId="0" applyFont="1" applyFill="1" applyBorder="1" applyAlignment="1">
      <alignment vertical="center"/>
    </xf>
    <xf numFmtId="175" fontId="6" fillId="49" borderId="20" xfId="0" applyNumberFormat="1" applyFont="1" applyFill="1" applyBorder="1" applyAlignment="1">
      <alignment horizontal="right" vertical="center" indent="2"/>
    </xf>
    <xf numFmtId="175" fontId="6" fillId="49" borderId="36" xfId="0" applyNumberFormat="1" applyFont="1" applyFill="1" applyBorder="1" applyAlignment="1">
      <alignment horizontal="right" vertical="center" indent="2"/>
    </xf>
    <xf numFmtId="3" fontId="6" fillId="0" borderId="39" xfId="0" applyNumberFormat="1" applyFont="1" applyFill="1" applyBorder="1" applyAlignment="1">
      <alignment horizontal="right" indent="1"/>
    </xf>
    <xf numFmtId="3" fontId="6" fillId="0" borderId="37" xfId="0" applyNumberFormat="1" applyFont="1" applyFill="1" applyBorder="1" applyAlignment="1">
      <alignment horizontal="right" indent="1"/>
    </xf>
    <xf numFmtId="3" fontId="6" fillId="49" borderId="18" xfId="0" applyNumberFormat="1" applyFont="1" applyFill="1" applyBorder="1" applyAlignment="1">
      <alignment horizontal="right" indent="1"/>
    </xf>
    <xf numFmtId="3" fontId="6" fillId="49" borderId="35" xfId="0" applyNumberFormat="1" applyFont="1" applyFill="1" applyBorder="1" applyAlignment="1">
      <alignment horizontal="right" indent="1"/>
    </xf>
    <xf numFmtId="3" fontId="6" fillId="49" borderId="20" xfId="0" applyNumberFormat="1" applyFont="1" applyFill="1" applyBorder="1" applyAlignment="1">
      <alignment horizontal="right" indent="1"/>
    </xf>
    <xf numFmtId="3" fontId="6" fillId="49" borderId="36" xfId="0" applyNumberFormat="1" applyFont="1" applyFill="1" applyBorder="1" applyAlignment="1">
      <alignment horizontal="right" indent="1"/>
    </xf>
    <xf numFmtId="0" fontId="13" fillId="49" borderId="1" xfId="1865" applyFont="1" applyFill="1" applyBorder="1" applyAlignment="1">
      <alignment horizontal="centerContinuous" vertical="center" wrapText="1"/>
    </xf>
    <xf numFmtId="0" fontId="13" fillId="49" borderId="1" xfId="1865" applyFont="1" applyFill="1" applyBorder="1" applyAlignment="1">
      <alignment horizontal="center" vertical="center" wrapText="1"/>
    </xf>
    <xf numFmtId="0" fontId="13" fillId="49" borderId="23" xfId="1865" applyFont="1" applyFill="1" applyBorder="1" applyAlignment="1">
      <alignment horizontal="center" vertical="center" wrapText="1"/>
    </xf>
    <xf numFmtId="0" fontId="13" fillId="49" borderId="23" xfId="1865" applyFont="1" applyFill="1" applyBorder="1" applyAlignment="1">
      <alignment horizontal="centerContinuous" vertical="center" wrapText="1"/>
    </xf>
    <xf numFmtId="0" fontId="13" fillId="48" borderId="39" xfId="1865" applyFont="1" applyFill="1" applyBorder="1" applyAlignment="1">
      <alignment horizontal="centerContinuous" vertical="center" wrapText="1"/>
    </xf>
    <xf numFmtId="0" fontId="13" fillId="48" borderId="37" xfId="1865" applyFont="1" applyFill="1" applyBorder="1" applyAlignment="1">
      <alignment horizontal="centerContinuous" vertical="center" wrapText="1"/>
    </xf>
    <xf numFmtId="3" fontId="13" fillId="0" borderId="18" xfId="1865" applyNumberFormat="1" applyFont="1" applyFill="1" applyBorder="1" applyAlignment="1">
      <alignment horizontal="right" vertical="center" indent="2"/>
    </xf>
    <xf numFmtId="202" fontId="13" fillId="0" borderId="18" xfId="1865" applyNumberFormat="1" applyFont="1" applyFill="1" applyBorder="1" applyAlignment="1">
      <alignment horizontal="right" vertical="center" indent="2"/>
    </xf>
    <xf numFmtId="202" fontId="13" fillId="0" borderId="35" xfId="1865" applyNumberFormat="1" applyFont="1" applyFill="1" applyBorder="1" applyAlignment="1">
      <alignment horizontal="right" vertical="center" indent="2"/>
    </xf>
    <xf numFmtId="0" fontId="13" fillId="0" borderId="34" xfId="1865" applyFont="1" applyFill="1" applyBorder="1" applyAlignment="1">
      <alignment horizontal="left" vertical="center"/>
    </xf>
    <xf numFmtId="0" fontId="13" fillId="0" borderId="34" xfId="1865" applyFont="1" applyFill="1" applyBorder="1" applyAlignment="1">
      <alignment horizontal="left" vertical="center" indent="1"/>
    </xf>
    <xf numFmtId="0" fontId="13" fillId="0" borderId="34" xfId="1865" applyFont="1" applyFill="1" applyBorder="1" applyAlignment="1">
      <alignment horizontal="left" vertical="center" indent="2"/>
    </xf>
    <xf numFmtId="0" fontId="13" fillId="0" borderId="34" xfId="1865" applyFont="1" applyFill="1" applyBorder="1" applyAlignment="1">
      <alignment horizontal="left" vertical="center" indent="3"/>
    </xf>
    <xf numFmtId="0" fontId="13" fillId="0" borderId="33" xfId="1865" applyFont="1" applyFill="1" applyBorder="1" applyAlignment="1">
      <alignment horizontal="left" vertical="center" indent="2"/>
    </xf>
    <xf numFmtId="3" fontId="13" fillId="0" borderId="20" xfId="1865" applyNumberFormat="1" applyFont="1" applyFill="1" applyBorder="1" applyAlignment="1">
      <alignment horizontal="right" vertical="center" indent="2"/>
    </xf>
    <xf numFmtId="202" fontId="13" fillId="0" borderId="20" xfId="1865" applyNumberFormat="1" applyFont="1" applyFill="1" applyBorder="1" applyAlignment="1">
      <alignment horizontal="right" vertical="center" indent="2"/>
    </xf>
    <xf numFmtId="202" fontId="13" fillId="0" borderId="36" xfId="1865" applyNumberFormat="1" applyFont="1" applyFill="1" applyBorder="1" applyAlignment="1">
      <alignment horizontal="right" vertical="center" indent="2"/>
    </xf>
    <xf numFmtId="0" fontId="13" fillId="50" borderId="40" xfId="1865" applyFont="1" applyFill="1" applyBorder="1" applyAlignment="1">
      <alignment horizontal="centerContinuous" vertical="center"/>
    </xf>
    <xf numFmtId="0" fontId="13" fillId="49" borderId="34" xfId="1865" applyFont="1" applyFill="1" applyBorder="1" applyAlignment="1">
      <alignment horizontal="left" vertical="center"/>
    </xf>
    <xf numFmtId="3" fontId="13" fillId="49" borderId="18" xfId="1865" applyNumberFormat="1" applyFont="1" applyFill="1" applyBorder="1" applyAlignment="1">
      <alignment horizontal="right" vertical="center" indent="2"/>
    </xf>
    <xf numFmtId="202" fontId="13" fillId="49" borderId="18" xfId="1865" applyNumberFormat="1" applyFont="1" applyFill="1" applyBorder="1" applyAlignment="1">
      <alignment horizontal="right" vertical="center" indent="2"/>
    </xf>
    <xf numFmtId="202" fontId="13" fillId="49" borderId="35" xfId="1865" applyNumberFormat="1" applyFont="1" applyFill="1" applyBorder="1" applyAlignment="1">
      <alignment horizontal="right" vertical="center" indent="2"/>
    </xf>
    <xf numFmtId="0" fontId="13" fillId="49" borderId="34" xfId="1865" applyFont="1" applyFill="1" applyBorder="1" applyAlignment="1">
      <alignment horizontal="left" vertical="center" indent="1"/>
    </xf>
    <xf numFmtId="0" fontId="13" fillId="49" borderId="34" xfId="1865" applyFont="1" applyFill="1" applyBorder="1" applyAlignment="1">
      <alignment horizontal="left" vertical="center" indent="2"/>
    </xf>
    <xf numFmtId="0" fontId="13" fillId="49" borderId="34" xfId="1865" applyFont="1" applyFill="1" applyBorder="1" applyAlignment="1">
      <alignment horizontal="left" vertical="center" indent="3"/>
    </xf>
    <xf numFmtId="0" fontId="3" fillId="49" borderId="34" xfId="0" applyFont="1" applyFill="1" applyBorder="1" applyAlignment="1">
      <alignment horizontal="left" vertical="center" wrapText="1"/>
    </xf>
    <xf numFmtId="0" fontId="3" fillId="49" borderId="35" xfId="0" applyFont="1" applyFill="1" applyBorder="1" applyAlignment="1">
      <alignment horizontal="right" vertical="center" wrapText="1" indent="1"/>
    </xf>
    <xf numFmtId="0" fontId="3" fillId="0" borderId="34" xfId="0" applyFont="1" applyFill="1" applyBorder="1" applyAlignment="1">
      <alignment horizontal="left" vertical="center" wrapText="1"/>
    </xf>
    <xf numFmtId="0" fontId="3" fillId="49" borderId="33" xfId="0" applyFont="1" applyFill="1" applyBorder="1" applyAlignment="1">
      <alignment horizontal="left" vertical="center" wrapText="1"/>
    </xf>
    <xf numFmtId="0" fontId="3" fillId="49" borderId="36" xfId="0" applyFont="1" applyFill="1" applyBorder="1" applyAlignment="1">
      <alignment horizontal="right" vertical="center" wrapText="1" indent="1"/>
    </xf>
    <xf numFmtId="0" fontId="139" fillId="48" borderId="37" xfId="0" applyFont="1" applyFill="1" applyBorder="1" applyAlignment="1">
      <alignment horizontal="center" vertical="center" wrapText="1"/>
    </xf>
    <xf numFmtId="0" fontId="3" fillId="0" borderId="34" xfId="0" applyFont="1" applyFill="1" applyBorder="1" applyAlignment="1">
      <alignment vertical="top" wrapText="1"/>
    </xf>
    <xf numFmtId="0" fontId="3" fillId="49" borderId="34" xfId="0" applyFont="1" applyFill="1" applyBorder="1" applyAlignment="1">
      <alignment vertical="top" wrapText="1"/>
    </xf>
    <xf numFmtId="203" fontId="127" fillId="49" borderId="35" xfId="1064" applyNumberFormat="1" applyFont="1" applyFill="1" applyBorder="1" applyAlignment="1">
      <alignment horizontal="right" vertical="center" wrapText="1" indent="2"/>
    </xf>
    <xf numFmtId="0" fontId="3" fillId="49" borderId="33" xfId="0" applyFont="1" applyFill="1" applyBorder="1" applyAlignment="1">
      <alignment vertical="top" wrapText="1"/>
    </xf>
    <xf numFmtId="0" fontId="3" fillId="49" borderId="20" xfId="0" applyFont="1" applyFill="1" applyBorder="1" applyAlignment="1">
      <alignment horizontal="right" vertical="center" wrapText="1" indent="2"/>
    </xf>
    <xf numFmtId="203" fontId="127" fillId="49" borderId="36" xfId="1064" applyNumberFormat="1" applyFont="1" applyFill="1" applyBorder="1" applyAlignment="1">
      <alignment horizontal="right" vertical="center" wrapText="1" indent="2"/>
    </xf>
    <xf numFmtId="0" fontId="127" fillId="49" borderId="23" xfId="0" applyFont="1" applyFill="1" applyBorder="1" applyAlignment="1">
      <alignment horizontal="center" vertical="center" wrapText="1"/>
    </xf>
    <xf numFmtId="0" fontId="3" fillId="0" borderId="38" xfId="0" applyFont="1" applyFill="1" applyBorder="1" applyAlignment="1">
      <alignment horizontal="justify" vertical="center" wrapText="1"/>
    </xf>
    <xf numFmtId="0" fontId="3" fillId="49" borderId="34"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4" xfId="0" applyFont="1" applyFill="1" applyBorder="1" applyAlignment="1">
      <alignment horizontal="left" vertical="center" wrapText="1" indent="2"/>
    </xf>
    <xf numFmtId="0" fontId="3" fillId="49" borderId="34" xfId="0" applyFont="1" applyFill="1" applyBorder="1" applyAlignment="1">
      <alignment horizontal="left" vertical="center" wrapText="1" indent="2"/>
    </xf>
    <xf numFmtId="0" fontId="127" fillId="49" borderId="35" xfId="0" applyFont="1" applyFill="1" applyBorder="1" applyAlignment="1">
      <alignment horizontal="right" vertical="center" wrapText="1" indent="2"/>
    </xf>
    <xf numFmtId="0" fontId="127" fillId="48" borderId="33" xfId="0" applyFont="1" applyFill="1" applyBorder="1" applyAlignment="1">
      <alignment horizontal="right" vertical="center" wrapText="1"/>
    </xf>
    <xf numFmtId="3" fontId="127" fillId="48" borderId="20" xfId="0" applyNumberFormat="1" applyFont="1" applyFill="1" applyBorder="1" applyAlignment="1">
      <alignment horizontal="right" vertical="center" wrapText="1" indent="2"/>
    </xf>
    <xf numFmtId="0" fontId="127" fillId="48" borderId="20" xfId="0" applyFont="1" applyFill="1" applyBorder="1" applyAlignment="1">
      <alignment horizontal="right" vertical="center" wrapText="1" indent="2"/>
    </xf>
    <xf numFmtId="3" fontId="127" fillId="48" borderId="36" xfId="0" applyNumberFormat="1" applyFont="1" applyFill="1" applyBorder="1" applyAlignment="1">
      <alignment horizontal="right" vertical="center" wrapText="1" indent="2"/>
    </xf>
    <xf numFmtId="3" fontId="127" fillId="0" borderId="37" xfId="0" applyNumberFormat="1" applyFont="1" applyFill="1" applyBorder="1" applyAlignment="1">
      <alignment horizontal="right" vertical="center" wrapText="1" indent="1"/>
    </xf>
    <xf numFmtId="3" fontId="127" fillId="49" borderId="35" xfId="0" applyNumberFormat="1" applyFont="1" applyFill="1" applyBorder="1" applyAlignment="1">
      <alignment horizontal="right" vertical="center" wrapText="1" indent="1"/>
    </xf>
    <xf numFmtId="3" fontId="127" fillId="0" borderId="35" xfId="0" applyNumberFormat="1" applyFont="1" applyFill="1" applyBorder="1" applyAlignment="1">
      <alignment horizontal="right" vertical="center" wrapText="1" indent="1"/>
    </xf>
    <xf numFmtId="0" fontId="127" fillId="49" borderId="35" xfId="0" applyFont="1" applyFill="1" applyBorder="1" applyAlignment="1">
      <alignment horizontal="right" vertical="center" wrapText="1" indent="1"/>
    </xf>
    <xf numFmtId="0" fontId="127" fillId="48" borderId="33" xfId="0" applyFont="1" applyFill="1" applyBorder="1" applyAlignment="1">
      <alignment horizontal="right" vertical="top" wrapText="1"/>
    </xf>
    <xf numFmtId="3" fontId="127" fillId="48" borderId="36" xfId="0" applyNumberFormat="1" applyFont="1" applyFill="1" applyBorder="1" applyAlignment="1">
      <alignment horizontal="right" vertical="center" wrapText="1" indent="1"/>
    </xf>
    <xf numFmtId="0" fontId="6" fillId="49" borderId="0" xfId="0" applyFont="1" applyFill="1" applyBorder="1" applyAlignment="1">
      <alignment horizontal="left" vertical="center" wrapText="1"/>
    </xf>
    <xf numFmtId="3" fontId="6" fillId="49" borderId="35" xfId="0" applyNumberFormat="1" applyFont="1" applyFill="1" applyBorder="1" applyAlignment="1">
      <alignment horizontal="right" vertical="center" wrapText="1" indent="4"/>
    </xf>
    <xf numFmtId="0" fontId="6" fillId="49" borderId="0" xfId="0" applyFont="1" applyFill="1" applyBorder="1" applyAlignment="1">
      <alignment horizontal="left" vertical="center" wrapText="1" indent="1"/>
    </xf>
    <xf numFmtId="0" fontId="6" fillId="49" borderId="0" xfId="0" applyFont="1" applyFill="1" applyBorder="1" applyAlignment="1">
      <alignment horizontal="left" vertical="center" wrapText="1" indent="2"/>
    </xf>
    <xf numFmtId="0" fontId="6" fillId="49" borderId="0" xfId="0" applyFont="1" applyFill="1" applyBorder="1" applyAlignment="1">
      <alignment horizontal="left" vertical="center" wrapText="1" indent="3"/>
    </xf>
    <xf numFmtId="0" fontId="13" fillId="49" borderId="1" xfId="1682" applyFont="1" applyFill="1" applyBorder="1" applyAlignment="1">
      <alignment horizontal="center" vertical="center" wrapText="1"/>
    </xf>
    <xf numFmtId="0" fontId="13" fillId="49" borderId="23" xfId="1682" applyFont="1" applyFill="1" applyBorder="1" applyAlignment="1">
      <alignment horizontal="center" vertical="center" wrapText="1"/>
    </xf>
    <xf numFmtId="0" fontId="125" fillId="30" borderId="19" xfId="1682" applyFont="1" applyFill="1" applyBorder="1" applyAlignment="1">
      <alignment horizontal="left" vertical="center" wrapText="1"/>
    </xf>
    <xf numFmtId="3" fontId="125" fillId="30" borderId="20" xfId="1682" applyNumberFormat="1" applyFont="1" applyFill="1" applyBorder="1" applyAlignment="1">
      <alignment horizontal="center" vertical="center" wrapText="1"/>
    </xf>
    <xf numFmtId="3" fontId="125" fillId="30" borderId="36" xfId="1682" applyNumberFormat="1" applyFont="1" applyFill="1" applyBorder="1" applyAlignment="1">
      <alignment horizontal="center" vertical="center" wrapText="1"/>
    </xf>
    <xf numFmtId="0" fontId="13" fillId="50" borderId="40" xfId="1682" applyFont="1" applyFill="1" applyBorder="1" applyAlignment="1">
      <alignment horizontal="centerContinuous" vertical="center" wrapText="1"/>
    </xf>
    <xf numFmtId="0" fontId="13" fillId="0" borderId="34" xfId="1682" applyFont="1" applyFill="1" applyBorder="1" applyAlignment="1">
      <alignment horizontal="left" vertical="center" wrapText="1"/>
    </xf>
    <xf numFmtId="0" fontId="120" fillId="0" borderId="18" xfId="1682" applyFont="1" applyFill="1" applyBorder="1" applyAlignment="1">
      <alignment horizontal="center" vertical="center" wrapText="1"/>
    </xf>
    <xf numFmtId="0" fontId="120" fillId="0" borderId="35" xfId="1682" applyFont="1" applyFill="1" applyBorder="1" applyAlignment="1">
      <alignment horizontal="center" vertical="center" wrapText="1"/>
    </xf>
    <xf numFmtId="0" fontId="13" fillId="49" borderId="34" xfId="1682" applyFont="1" applyFill="1" applyBorder="1" applyAlignment="1">
      <alignment horizontal="left" vertical="center" wrapText="1"/>
    </xf>
    <xf numFmtId="0" fontId="120" fillId="49" borderId="18" xfId="1682" applyFont="1" applyFill="1" applyBorder="1" applyAlignment="1">
      <alignment horizontal="center" vertical="center" wrapText="1"/>
    </xf>
    <xf numFmtId="0" fontId="120" fillId="49" borderId="35" xfId="1682" applyFont="1" applyFill="1" applyBorder="1" applyAlignment="1">
      <alignment horizontal="center" vertical="center" wrapText="1"/>
    </xf>
    <xf numFmtId="0" fontId="13" fillId="0" borderId="18" xfId="1682" applyFont="1" applyFill="1" applyBorder="1" applyAlignment="1">
      <alignment horizontal="center" vertical="center" wrapText="1"/>
    </xf>
    <xf numFmtId="0" fontId="13" fillId="49" borderId="18" xfId="1682" applyFont="1" applyFill="1" applyBorder="1" applyAlignment="1">
      <alignment horizontal="center" vertical="center" wrapText="1"/>
    </xf>
    <xf numFmtId="0" fontId="13" fillId="49" borderId="33" xfId="1682" applyFont="1" applyFill="1" applyBorder="1" applyAlignment="1">
      <alignment horizontal="left" vertical="center" wrapText="1"/>
    </xf>
    <xf numFmtId="0" fontId="120" fillId="49" borderId="20" xfId="1682" applyFont="1" applyFill="1" applyBorder="1" applyAlignment="1">
      <alignment horizontal="center" vertical="center" wrapText="1"/>
    </xf>
    <xf numFmtId="0" fontId="13" fillId="49" borderId="20" xfId="1682" applyFont="1" applyFill="1" applyBorder="1" applyAlignment="1">
      <alignment horizontal="center" vertical="center" wrapText="1"/>
    </xf>
    <xf numFmtId="0" fontId="120" fillId="49" borderId="36" xfId="1682" applyFont="1" applyFill="1" applyBorder="1" applyAlignment="1">
      <alignment horizontal="center" vertical="center" wrapText="1"/>
    </xf>
    <xf numFmtId="0" fontId="13" fillId="49" borderId="0" xfId="0" applyFont="1" applyFill="1" applyBorder="1" applyAlignment="1">
      <alignment horizontal="left" vertical="center" wrapText="1" indent="1"/>
    </xf>
    <xf numFmtId="0" fontId="13" fillId="49" borderId="35" xfId="0" applyFont="1" applyFill="1" applyBorder="1" applyAlignment="1">
      <alignment horizontal="right" vertical="center" wrapText="1"/>
    </xf>
    <xf numFmtId="0" fontId="13" fillId="49" borderId="34" xfId="0" applyFont="1" applyFill="1" applyBorder="1" applyAlignment="1">
      <alignment vertical="center" wrapText="1"/>
    </xf>
    <xf numFmtId="0" fontId="13" fillId="49" borderId="0" xfId="0" applyFont="1" applyFill="1" applyBorder="1" applyAlignment="1">
      <alignment vertical="center" wrapText="1"/>
    </xf>
    <xf numFmtId="0" fontId="13" fillId="49" borderId="0" xfId="0" applyFont="1" applyFill="1" applyBorder="1" applyAlignment="1">
      <alignment horizontal="left" vertical="center" wrapText="1"/>
    </xf>
    <xf numFmtId="0" fontId="13" fillId="49" borderId="35" xfId="0" applyFont="1" applyFill="1" applyBorder="1" applyAlignment="1">
      <alignment vertical="center" wrapText="1"/>
    </xf>
    <xf numFmtId="2" fontId="13" fillId="49" borderId="34" xfId="0" applyNumberFormat="1" applyFont="1" applyFill="1" applyBorder="1" applyAlignment="1">
      <alignment vertical="center" wrapText="1"/>
    </xf>
    <xf numFmtId="2" fontId="13" fillId="49" borderId="35" xfId="0" applyNumberFormat="1" applyFont="1" applyFill="1" applyBorder="1" applyAlignment="1">
      <alignment horizontal="right" vertical="center" wrapText="1"/>
    </xf>
    <xf numFmtId="0" fontId="13" fillId="49" borderId="36" xfId="0" applyFont="1" applyFill="1" applyBorder="1" applyAlignment="1">
      <alignment vertical="center" wrapText="1"/>
    </xf>
    <xf numFmtId="0" fontId="13" fillId="49" borderId="33" xfId="0" applyFont="1" applyFill="1" applyBorder="1" applyAlignment="1">
      <alignment vertical="center" wrapText="1"/>
    </xf>
    <xf numFmtId="0" fontId="13" fillId="49" borderId="19" xfId="0" applyFont="1" applyFill="1" applyBorder="1" applyAlignment="1">
      <alignment vertical="center" wrapText="1"/>
    </xf>
    <xf numFmtId="0" fontId="13" fillId="47" borderId="0" xfId="0" applyFont="1" applyFill="1" applyBorder="1" applyAlignment="1">
      <alignment horizontal="center" vertical="center" wrapText="1"/>
    </xf>
    <xf numFmtId="0" fontId="3" fillId="49" borderId="0" xfId="0" applyFont="1" applyFill="1" applyBorder="1" applyAlignment="1">
      <alignment horizontal="left" vertical="top" wrapText="1"/>
    </xf>
    <xf numFmtId="0" fontId="3" fillId="49" borderId="35" xfId="0" applyFont="1" applyFill="1" applyBorder="1" applyAlignment="1">
      <alignment horizontal="right" vertical="center" wrapText="1" indent="2"/>
    </xf>
    <xf numFmtId="0" fontId="3" fillId="49" borderId="0" xfId="0" applyFont="1" applyFill="1" applyBorder="1" applyAlignment="1">
      <alignment horizontal="left" vertical="top" wrapText="1" indent="1"/>
    </xf>
    <xf numFmtId="0" fontId="3" fillId="49" borderId="0" xfId="0" applyFont="1" applyFill="1" applyBorder="1" applyAlignment="1">
      <alignment horizontal="left" vertical="top" wrapText="1" indent="2"/>
    </xf>
    <xf numFmtId="199" fontId="3" fillId="49" borderId="18" xfId="0" applyNumberFormat="1" applyFont="1" applyFill="1" applyBorder="1" applyAlignment="1">
      <alignment horizontal="right" vertical="center" wrapText="1" indent="2"/>
    </xf>
    <xf numFmtId="199" fontId="3" fillId="49" borderId="35" xfId="0" applyNumberFormat="1" applyFont="1" applyFill="1" applyBorder="1" applyAlignment="1">
      <alignment horizontal="right" vertical="center" wrapText="1" indent="2"/>
    </xf>
    <xf numFmtId="0" fontId="3" fillId="49" borderId="34" xfId="0" applyFont="1" applyFill="1" applyBorder="1" applyAlignment="1">
      <alignment horizontal="left" vertical="center" wrapText="1" indent="3"/>
    </xf>
    <xf numFmtId="199" fontId="3" fillId="49" borderId="18" xfId="0" applyNumberFormat="1" applyFont="1" applyFill="1" applyBorder="1" applyAlignment="1">
      <alignment horizontal="center" vertical="center" wrapText="1"/>
    </xf>
    <xf numFmtId="0" fontId="127" fillId="49" borderId="37" xfId="0" applyFont="1" applyFill="1" applyBorder="1" applyAlignment="1">
      <alignment vertical="center" wrapText="1"/>
    </xf>
    <xf numFmtId="49" fontId="3" fillId="49" borderId="18" xfId="0" applyNumberFormat="1" applyFont="1" applyFill="1" applyBorder="1" applyAlignment="1">
      <alignment horizontal="right" vertical="center" wrapText="1" indent="1"/>
    </xf>
    <xf numFmtId="49" fontId="3" fillId="49" borderId="35" xfId="0" applyNumberFormat="1" applyFont="1" applyFill="1" applyBorder="1" applyAlignment="1">
      <alignment horizontal="right" vertical="center" wrapText="1" indent="1"/>
    </xf>
    <xf numFmtId="0" fontId="13" fillId="49" borderId="34" xfId="0" applyFont="1" applyFill="1" applyBorder="1" applyAlignment="1">
      <alignment horizontal="left" vertical="center" wrapText="1" indent="1"/>
    </xf>
    <xf numFmtId="0" fontId="6" fillId="49" borderId="0" xfId="0" applyFont="1" applyFill="1" applyAlignment="1">
      <alignment horizontal="right"/>
    </xf>
    <xf numFmtId="0" fontId="6" fillId="49" borderId="0" xfId="0" applyFont="1" applyFill="1"/>
    <xf numFmtId="2" fontId="6" fillId="49" borderId="0" xfId="0" applyNumberFormat="1" applyFont="1" applyFill="1" applyAlignment="1">
      <alignment horizontal="right"/>
    </xf>
    <xf numFmtId="0" fontId="6" fillId="49" borderId="0" xfId="0" applyNumberFormat="1" applyFont="1" applyFill="1" applyAlignment="1">
      <alignment horizontal="right"/>
    </xf>
    <xf numFmtId="0" fontId="6" fillId="49" borderId="34" xfId="0" applyNumberFormat="1" applyFont="1" applyFill="1" applyBorder="1"/>
    <xf numFmtId="0" fontId="13" fillId="49" borderId="33" xfId="0" applyFont="1" applyFill="1" applyBorder="1" applyAlignment="1">
      <alignment horizontal="left" vertical="center" wrapText="1" indent="1"/>
    </xf>
    <xf numFmtId="0" fontId="6" fillId="49" borderId="19" xfId="0" applyFont="1" applyFill="1" applyBorder="1" applyAlignment="1">
      <alignment horizontal="right"/>
    </xf>
    <xf numFmtId="0" fontId="6" fillId="49" borderId="19" xfId="0" applyFont="1" applyFill="1" applyBorder="1"/>
    <xf numFmtId="0" fontId="6" fillId="49" borderId="0" xfId="0" applyFont="1" applyFill="1" applyBorder="1"/>
    <xf numFmtId="0" fontId="6" fillId="49" borderId="40" xfId="0" applyFont="1" applyFill="1" applyBorder="1" applyAlignment="1">
      <alignment vertical="center"/>
    </xf>
    <xf numFmtId="0" fontId="6" fillId="49" borderId="19" xfId="0" applyFont="1" applyFill="1" applyBorder="1" applyAlignment="1">
      <alignment vertical="center"/>
    </xf>
    <xf numFmtId="0" fontId="11" fillId="49" borderId="40" xfId="1867" applyFont="1" applyFill="1" applyBorder="1" applyAlignment="1">
      <alignment vertical="center"/>
    </xf>
    <xf numFmtId="0" fontId="13" fillId="49" borderId="0" xfId="1867" applyFont="1" applyFill="1" applyBorder="1" applyAlignment="1">
      <alignment vertical="center"/>
    </xf>
    <xf numFmtId="0" fontId="13" fillId="49" borderId="20" xfId="1867" applyFont="1" applyFill="1" applyBorder="1" applyAlignment="1">
      <alignment horizontal="center" vertical="center" wrapText="1"/>
    </xf>
    <xf numFmtId="0" fontId="13" fillId="49" borderId="1" xfId="1867" applyFont="1" applyFill="1" applyBorder="1" applyAlignment="1">
      <alignment horizontal="center" vertical="center" wrapText="1"/>
    </xf>
    <xf numFmtId="0" fontId="13" fillId="49" borderId="23" xfId="1867" applyFont="1" applyFill="1" applyBorder="1" applyAlignment="1">
      <alignment horizontal="center" vertical="center" wrapText="1"/>
    </xf>
    <xf numFmtId="0" fontId="13" fillId="49" borderId="33" xfId="1867" applyFont="1" applyFill="1" applyBorder="1" applyAlignment="1">
      <alignment vertical="center"/>
    </xf>
    <xf numFmtId="49" fontId="13" fillId="49" borderId="34" xfId="1867" applyNumberFormat="1" applyFont="1" applyFill="1" applyBorder="1" applyAlignment="1">
      <alignment horizontal="left" vertical="center" indent="1"/>
    </xf>
    <xf numFmtId="49" fontId="13" fillId="49" borderId="18" xfId="1867" applyNumberFormat="1" applyFont="1" applyFill="1" applyBorder="1" applyAlignment="1">
      <alignment horizontal="center" wrapText="1"/>
    </xf>
    <xf numFmtId="49" fontId="13" fillId="49" borderId="35" xfId="1867" applyNumberFormat="1" applyFont="1" applyFill="1" applyBorder="1" applyAlignment="1">
      <alignment horizontal="center" wrapText="1"/>
    </xf>
    <xf numFmtId="49" fontId="13" fillId="49" borderId="18" xfId="1867" applyNumberFormat="1" applyFont="1" applyFill="1" applyBorder="1" applyAlignment="1">
      <alignment horizontal="center" vertical="center" wrapText="1"/>
    </xf>
    <xf numFmtId="49" fontId="13" fillId="49" borderId="35" xfId="1867" applyNumberFormat="1" applyFont="1" applyFill="1" applyBorder="1" applyAlignment="1">
      <alignment horizontal="center" vertical="center" wrapText="1"/>
    </xf>
    <xf numFmtId="49" fontId="13" fillId="49" borderId="18" xfId="1867" applyNumberFormat="1" applyFont="1" applyFill="1" applyBorder="1" applyAlignment="1">
      <alignment horizontal="center" vertical="center"/>
    </xf>
    <xf numFmtId="49" fontId="13" fillId="49" borderId="35" xfId="1867" applyNumberFormat="1" applyFont="1" applyFill="1" applyBorder="1" applyAlignment="1">
      <alignment horizontal="center" vertical="center"/>
    </xf>
    <xf numFmtId="49" fontId="13" fillId="49" borderId="34" xfId="1867" applyNumberFormat="1" applyFont="1" applyFill="1" applyBorder="1" applyAlignment="1">
      <alignment horizontal="left" vertical="center" indent="3"/>
    </xf>
    <xf numFmtId="49" fontId="13" fillId="49" borderId="33" xfId="1867" applyNumberFormat="1" applyFont="1" applyFill="1" applyBorder="1" applyAlignment="1">
      <alignment horizontal="left" vertical="center" indent="1"/>
    </xf>
    <xf numFmtId="49" fontId="13" fillId="49" borderId="36" xfId="1867" applyNumberFormat="1" applyFont="1" applyFill="1" applyBorder="1" applyAlignment="1">
      <alignment horizontal="center" vertical="center"/>
    </xf>
    <xf numFmtId="2" fontId="13" fillId="49" borderId="0" xfId="0" applyNumberFormat="1" applyFont="1" applyFill="1" applyBorder="1" applyAlignment="1">
      <alignment horizontal="left" vertical="center" wrapText="1" indent="1"/>
    </xf>
    <xf numFmtId="2" fontId="13" fillId="49" borderId="0" xfId="0" applyNumberFormat="1" applyFont="1" applyFill="1" applyBorder="1" applyAlignment="1">
      <alignment vertical="center" wrapText="1"/>
    </xf>
    <xf numFmtId="2" fontId="13" fillId="49" borderId="35" xfId="0" applyNumberFormat="1" applyFont="1" applyFill="1" applyBorder="1" applyAlignment="1">
      <alignment vertical="center" wrapText="1"/>
    </xf>
    <xf numFmtId="2" fontId="13" fillId="49" borderId="19" xfId="0" applyNumberFormat="1" applyFont="1" applyFill="1" applyBorder="1" applyAlignment="1">
      <alignment vertical="center" wrapText="1"/>
    </xf>
    <xf numFmtId="2" fontId="13" fillId="49" borderId="0" xfId="0" applyNumberFormat="1" applyFont="1" applyFill="1" applyBorder="1" applyAlignment="1">
      <alignment horizontal="left" vertical="center" wrapText="1"/>
    </xf>
    <xf numFmtId="2" fontId="6" fillId="49" borderId="19" xfId="0" applyNumberFormat="1" applyFont="1" applyFill="1" applyBorder="1" applyAlignment="1">
      <alignment horizontal="right"/>
    </xf>
    <xf numFmtId="0" fontId="13" fillId="49" borderId="0" xfId="0" applyFont="1" applyFill="1" applyBorder="1" applyAlignment="1">
      <alignment horizontal="center" vertical="center" wrapText="1"/>
    </xf>
    <xf numFmtId="0" fontId="13" fillId="49" borderId="34" xfId="0" applyFont="1" applyFill="1" applyBorder="1" applyAlignment="1">
      <alignment horizontal="center" vertical="center" wrapText="1"/>
    </xf>
    <xf numFmtId="0" fontId="13" fillId="49" borderId="0" xfId="0" applyFont="1" applyFill="1" applyBorder="1" applyAlignment="1">
      <alignment horizontal="right" vertical="center" wrapText="1"/>
    </xf>
    <xf numFmtId="2" fontId="13" fillId="49" borderId="0" xfId="0" applyNumberFormat="1" applyFont="1" applyFill="1" applyBorder="1" applyAlignment="1">
      <alignment horizontal="right" vertical="center" wrapText="1"/>
    </xf>
    <xf numFmtId="2" fontId="13" fillId="49" borderId="34" xfId="0" applyNumberFormat="1" applyFont="1" applyFill="1" applyBorder="1" applyAlignment="1">
      <alignment horizontal="center" vertical="center" wrapText="1"/>
    </xf>
    <xf numFmtId="0" fontId="6" fillId="49" borderId="34" xfId="0" applyFont="1" applyFill="1" applyBorder="1" applyAlignment="1">
      <alignment horizontal="left" vertical="center" wrapText="1"/>
    </xf>
    <xf numFmtId="0" fontId="0" fillId="49" borderId="0" xfId="0" applyFill="1"/>
    <xf numFmtId="0" fontId="0" fillId="49" borderId="33" xfId="0" applyFill="1" applyBorder="1"/>
    <xf numFmtId="0" fontId="6" fillId="49" borderId="35" xfId="0" applyFont="1" applyFill="1" applyBorder="1" applyAlignment="1"/>
    <xf numFmtId="0" fontId="6" fillId="49" borderId="34" xfId="0" applyFont="1" applyFill="1" applyBorder="1" applyAlignment="1"/>
    <xf numFmtId="0" fontId="6" fillId="49" borderId="0" xfId="0" applyFont="1" applyFill="1" applyAlignment="1"/>
    <xf numFmtId="175" fontId="3" fillId="49" borderId="34" xfId="0" applyNumberFormat="1" applyFont="1" applyFill="1" applyBorder="1" applyAlignment="1">
      <alignment horizontal="left"/>
    </xf>
    <xf numFmtId="175" fontId="3" fillId="49" borderId="18" xfId="0" applyNumberFormat="1" applyFont="1" applyFill="1" applyBorder="1" applyAlignment="1">
      <alignment horizontal="right" indent="3"/>
    </xf>
    <xf numFmtId="175" fontId="3" fillId="49" borderId="35" xfId="0" applyNumberFormat="1" applyFont="1" applyFill="1" applyBorder="1" applyAlignment="1">
      <alignment horizontal="right" indent="5"/>
    </xf>
    <xf numFmtId="175" fontId="3" fillId="49" borderId="34" xfId="0" applyNumberFormat="1" applyFont="1" applyFill="1" applyBorder="1" applyAlignment="1">
      <alignment horizontal="left" indent="1"/>
    </xf>
    <xf numFmtId="175" fontId="3" fillId="49" borderId="18" xfId="0" applyNumberFormat="1" applyFont="1" applyFill="1" applyBorder="1" applyAlignment="1">
      <alignment horizontal="right" vertical="center" indent="3"/>
    </xf>
    <xf numFmtId="175" fontId="3" fillId="49" borderId="35" xfId="0" applyNumberFormat="1" applyFont="1" applyFill="1" applyBorder="1" applyAlignment="1">
      <alignment horizontal="right" vertical="center" indent="5"/>
    </xf>
    <xf numFmtId="0" fontId="3" fillId="49" borderId="34" xfId="0" applyFont="1" applyFill="1" applyBorder="1" applyAlignment="1">
      <alignment horizontal="left"/>
    </xf>
    <xf numFmtId="175" fontId="3" fillId="49" borderId="20" xfId="0" applyNumberFormat="1" applyFont="1" applyFill="1" applyBorder="1" applyAlignment="1">
      <alignment horizontal="right" vertical="center" indent="3"/>
    </xf>
    <xf numFmtId="175" fontId="3" fillId="49" borderId="36" xfId="0" applyNumberFormat="1" applyFont="1" applyFill="1" applyBorder="1" applyAlignment="1">
      <alignment horizontal="right" vertical="center" indent="5"/>
    </xf>
    <xf numFmtId="175" fontId="3" fillId="49" borderId="20" xfId="0" applyNumberFormat="1" applyFont="1" applyFill="1" applyBorder="1" applyAlignment="1">
      <alignment horizontal="right" indent="3"/>
    </xf>
    <xf numFmtId="175" fontId="3" fillId="49" borderId="36" xfId="0" applyNumberFormat="1" applyFont="1" applyFill="1" applyBorder="1" applyAlignment="1">
      <alignment horizontal="right" indent="5"/>
    </xf>
    <xf numFmtId="175" fontId="3" fillId="49" borderId="34" xfId="0" applyNumberFormat="1" applyFont="1" applyFill="1" applyBorder="1" applyAlignment="1">
      <alignment horizontal="left" vertical="center"/>
    </xf>
    <xf numFmtId="175" fontId="3" fillId="49" borderId="35" xfId="0" applyNumberFormat="1" applyFont="1" applyFill="1" applyBorder="1" applyAlignment="1">
      <alignment horizontal="right" vertical="center" indent="3"/>
    </xf>
    <xf numFmtId="175" fontId="3" fillId="49" borderId="34" xfId="0" applyNumberFormat="1" applyFont="1" applyFill="1" applyBorder="1" applyAlignment="1">
      <alignment horizontal="left" vertical="center" indent="1"/>
    </xf>
    <xf numFmtId="175" fontId="3" fillId="49" borderId="34" xfId="0" applyNumberFormat="1" applyFont="1" applyFill="1" applyBorder="1" applyAlignment="1">
      <alignment horizontal="left" vertical="center" wrapText="1"/>
    </xf>
    <xf numFmtId="175" fontId="3" fillId="49" borderId="35" xfId="0" quotePrefix="1" applyNumberFormat="1" applyFont="1" applyFill="1" applyBorder="1" applyAlignment="1">
      <alignment horizontal="right" vertical="center" indent="3"/>
    </xf>
    <xf numFmtId="0" fontId="13" fillId="49" borderId="1" xfId="2019" applyFont="1" applyFill="1" applyBorder="1" applyAlignment="1">
      <alignment horizontal="center" vertical="center" wrapText="1"/>
    </xf>
    <xf numFmtId="0" fontId="13" fillId="49" borderId="23" xfId="2019" applyFont="1" applyFill="1" applyBorder="1" applyAlignment="1">
      <alignment horizontal="center" vertical="center" wrapText="1"/>
    </xf>
    <xf numFmtId="0" fontId="13" fillId="49" borderId="34" xfId="2019" applyFont="1" applyFill="1" applyBorder="1" applyAlignment="1">
      <alignment horizontal="left" vertical="center" wrapText="1"/>
    </xf>
    <xf numFmtId="0" fontId="13" fillId="49" borderId="18" xfId="2019" applyFont="1" applyFill="1" applyBorder="1" applyAlignment="1">
      <alignment horizontal="center" vertical="center"/>
    </xf>
    <xf numFmtId="0" fontId="13" fillId="49" borderId="35" xfId="2019" applyFont="1" applyFill="1" applyBorder="1" applyAlignment="1">
      <alignment horizontal="center" vertical="center"/>
    </xf>
    <xf numFmtId="1" fontId="13" fillId="49" borderId="18" xfId="2019" applyNumberFormat="1" applyFont="1" applyFill="1" applyBorder="1" applyAlignment="1">
      <alignment horizontal="center" vertical="center"/>
    </xf>
    <xf numFmtId="1" fontId="13" fillId="49" borderId="35" xfId="2019" applyNumberFormat="1" applyFont="1" applyFill="1" applyBorder="1" applyAlignment="1">
      <alignment horizontal="center" vertical="center"/>
    </xf>
    <xf numFmtId="0" fontId="13" fillId="49" borderId="33" xfId="2019" applyFont="1" applyFill="1" applyBorder="1" applyAlignment="1">
      <alignment vertical="center"/>
    </xf>
    <xf numFmtId="1" fontId="13" fillId="49" borderId="20" xfId="2019" applyNumberFormat="1" applyFont="1" applyFill="1" applyBorder="1" applyAlignment="1">
      <alignment horizontal="center" vertical="center"/>
    </xf>
    <xf numFmtId="1" fontId="13" fillId="49" borderId="36" xfId="2019" applyNumberFormat="1" applyFont="1" applyFill="1" applyBorder="1" applyAlignment="1">
      <alignment horizontal="center" vertical="center"/>
    </xf>
    <xf numFmtId="0" fontId="205" fillId="0" borderId="0" xfId="1025" applyFont="1" applyAlignment="1">
      <alignment vertical="center"/>
    </xf>
    <xf numFmtId="49" fontId="13" fillId="0" borderId="34" xfId="1867" applyNumberFormat="1" applyFont="1" applyFill="1" applyBorder="1" applyAlignment="1">
      <alignment horizontal="left" vertical="center" indent="2"/>
    </xf>
    <xf numFmtId="0" fontId="13" fillId="0" borderId="24" xfId="1867" applyFont="1" applyFill="1" applyBorder="1"/>
    <xf numFmtId="3" fontId="125" fillId="0" borderId="1" xfId="1867" applyNumberFormat="1" applyFont="1" applyFill="1" applyBorder="1" applyAlignment="1">
      <alignment horizontal="center"/>
    </xf>
    <xf numFmtId="0" fontId="125" fillId="0" borderId="1" xfId="1867" applyFont="1" applyFill="1" applyBorder="1" applyAlignment="1">
      <alignment horizontal="center"/>
    </xf>
    <xf numFmtId="0" fontId="125" fillId="0" borderId="23" xfId="1867" applyFont="1" applyFill="1" applyBorder="1" applyAlignment="1">
      <alignment horizontal="center"/>
    </xf>
    <xf numFmtId="0" fontId="3" fillId="49" borderId="1" xfId="0" applyFont="1" applyFill="1" applyBorder="1" applyAlignment="1">
      <alignment horizontal="center" vertical="center" wrapText="1"/>
    </xf>
    <xf numFmtId="0" fontId="3" fillId="49" borderId="23" xfId="0" applyFont="1" applyFill="1" applyBorder="1" applyAlignment="1">
      <alignment horizontal="center" vertical="center" wrapText="1"/>
    </xf>
    <xf numFmtId="0" fontId="231" fillId="0" borderId="0" xfId="1036" applyNumberFormat="1" applyFont="1" applyBorder="1" applyAlignment="1" applyProtection="1">
      <alignment horizontal="left" vertical="center"/>
    </xf>
    <xf numFmtId="174" fontId="13" fillId="0" borderId="0" xfId="1682" applyNumberFormat="1" applyFont="1"/>
    <xf numFmtId="1" fontId="13" fillId="0" borderId="37" xfId="1709" applyNumberFormat="1" applyFont="1" applyFill="1" applyBorder="1" applyAlignment="1">
      <alignment horizontal="left" vertical="center" wrapText="1" indent="2"/>
    </xf>
    <xf numFmtId="177" fontId="13" fillId="0" borderId="0" xfId="1709" applyNumberFormat="1" applyFont="1" applyFill="1" applyBorder="1" applyAlignment="1">
      <alignment horizontal="right" vertical="center" wrapText="1" indent="2"/>
    </xf>
    <xf numFmtId="49" fontId="13" fillId="0" borderId="37" xfId="1709" applyNumberFormat="1" applyFont="1" applyFill="1" applyBorder="1" applyAlignment="1">
      <alignment horizontal="left" vertical="center" wrapText="1" indent="2"/>
    </xf>
    <xf numFmtId="49" fontId="13" fillId="0" borderId="0" xfId="1709" applyNumberFormat="1" applyFont="1" applyFill="1" applyBorder="1" applyAlignment="1">
      <alignment horizontal="right" vertical="center" wrapText="1" indent="2"/>
    </xf>
    <xf numFmtId="0" fontId="13" fillId="49" borderId="34" xfId="1709" applyFont="1" applyFill="1" applyBorder="1" applyAlignment="1">
      <alignment horizontal="left" vertical="center" wrapText="1" indent="1"/>
    </xf>
    <xf numFmtId="1" fontId="13" fillId="49" borderId="35" xfId="1709" applyNumberFormat="1" applyFont="1" applyFill="1" applyBorder="1" applyAlignment="1">
      <alignment horizontal="left" vertical="center" wrapText="1" indent="2"/>
    </xf>
    <xf numFmtId="177" fontId="13" fillId="49" borderId="0" xfId="1709" applyNumberFormat="1" applyFont="1" applyFill="1" applyBorder="1" applyAlignment="1">
      <alignment horizontal="right" vertical="center" wrapText="1" indent="2"/>
    </xf>
    <xf numFmtId="49" fontId="13" fillId="49" borderId="35" xfId="1709" applyNumberFormat="1" applyFont="1" applyFill="1" applyBorder="1" applyAlignment="1">
      <alignment horizontal="left" vertical="center" wrapText="1" indent="2"/>
    </xf>
    <xf numFmtId="49" fontId="13" fillId="49" borderId="0" xfId="1709" applyNumberFormat="1" applyFont="1" applyFill="1" applyBorder="1" applyAlignment="1">
      <alignment horizontal="right" vertical="center" wrapText="1" indent="2"/>
    </xf>
    <xf numFmtId="49" fontId="13" fillId="0" borderId="35" xfId="1709" applyNumberFormat="1" applyFont="1" applyFill="1" applyBorder="1" applyAlignment="1">
      <alignment horizontal="left" vertical="center" wrapText="1" indent="2"/>
    </xf>
    <xf numFmtId="49" fontId="13" fillId="49" borderId="35" xfId="1709" applyNumberFormat="1" applyFont="1" applyFill="1" applyBorder="1" applyAlignment="1">
      <alignment horizontal="center" vertical="center" wrapText="1"/>
    </xf>
    <xf numFmtId="49" fontId="13" fillId="49" borderId="0" xfId="1709" applyNumberFormat="1" applyFont="1" applyFill="1" applyBorder="1" applyAlignment="1">
      <alignment horizontal="center" vertical="center" wrapText="1"/>
    </xf>
    <xf numFmtId="49" fontId="13" fillId="0" borderId="35" xfId="1709" applyNumberFormat="1" applyFont="1" applyFill="1" applyBorder="1" applyAlignment="1">
      <alignment horizontal="center" vertical="center" wrapText="1"/>
    </xf>
    <xf numFmtId="49" fontId="13" fillId="0" borderId="0" xfId="1709" applyNumberFormat="1" applyFont="1" applyFill="1" applyBorder="1" applyAlignment="1">
      <alignment horizontal="center" vertical="center" wrapText="1"/>
    </xf>
    <xf numFmtId="1" fontId="13" fillId="49" borderId="36" xfId="1709" applyNumberFormat="1" applyFont="1" applyFill="1" applyBorder="1" applyAlignment="1">
      <alignment horizontal="left" vertical="center" wrapText="1" indent="2"/>
    </xf>
    <xf numFmtId="49" fontId="13" fillId="49" borderId="36" xfId="1709" applyNumberFormat="1" applyFont="1" applyFill="1" applyBorder="1" applyAlignment="1">
      <alignment horizontal="left" vertical="center" wrapText="1" indent="2"/>
    </xf>
    <xf numFmtId="177" fontId="13" fillId="49" borderId="19" xfId="1709" applyNumberFormat="1" applyFont="1" applyFill="1" applyBorder="1" applyAlignment="1">
      <alignment horizontal="right" vertical="center" wrapText="1" indent="2"/>
    </xf>
    <xf numFmtId="49" fontId="13" fillId="49" borderId="19" xfId="1709" applyNumberFormat="1" applyFont="1" applyFill="1" applyBorder="1" applyAlignment="1">
      <alignment horizontal="right" vertical="center" wrapText="1" indent="2"/>
    </xf>
    <xf numFmtId="0" fontId="3" fillId="49" borderId="23" xfId="0" applyFont="1" applyFill="1" applyBorder="1" applyAlignment="1">
      <alignment horizontal="center" vertical="center" wrapText="1"/>
    </xf>
    <xf numFmtId="0" fontId="3" fillId="48" borderId="39" xfId="0" applyFont="1" applyFill="1" applyBorder="1" applyAlignment="1">
      <alignment horizontal="center" vertical="center" wrapText="1"/>
    </xf>
    <xf numFmtId="175" fontId="3" fillId="0" borderId="38" xfId="0" applyNumberFormat="1" applyFont="1" applyFill="1" applyBorder="1" applyAlignment="1">
      <alignment horizontal="left"/>
    </xf>
    <xf numFmtId="1" fontId="3" fillId="0" borderId="39" xfId="0" applyNumberFormat="1" applyFont="1" applyFill="1" applyBorder="1" applyAlignment="1">
      <alignment horizontal="right" indent="1"/>
    </xf>
    <xf numFmtId="175" fontId="3" fillId="0" borderId="39" xfId="0" applyNumberFormat="1" applyFont="1" applyFill="1" applyBorder="1" applyAlignment="1">
      <alignment horizontal="right" indent="1"/>
    </xf>
    <xf numFmtId="175" fontId="3" fillId="0" borderId="37" xfId="0" applyNumberFormat="1" applyFont="1" applyFill="1" applyBorder="1" applyAlignment="1">
      <alignment horizontal="right" indent="1"/>
    </xf>
    <xf numFmtId="1" fontId="3" fillId="49" borderId="18" xfId="0" applyNumberFormat="1" applyFont="1" applyFill="1" applyBorder="1" applyAlignment="1">
      <alignment horizontal="right" indent="1"/>
    </xf>
    <xf numFmtId="175" fontId="3" fillId="49" borderId="18" xfId="0" applyNumberFormat="1" applyFont="1" applyFill="1" applyBorder="1" applyAlignment="1">
      <alignment horizontal="right" indent="1"/>
    </xf>
    <xf numFmtId="175" fontId="3" fillId="49" borderId="35" xfId="0" applyNumberFormat="1" applyFont="1" applyFill="1" applyBorder="1" applyAlignment="1">
      <alignment horizontal="right" indent="1"/>
    </xf>
    <xf numFmtId="1" fontId="3" fillId="0" borderId="18" xfId="0" applyNumberFormat="1" applyFont="1" applyFill="1" applyBorder="1" applyAlignment="1">
      <alignment horizontal="right" indent="1"/>
    </xf>
    <xf numFmtId="1" fontId="3" fillId="49" borderId="20" xfId="0" applyNumberFormat="1" applyFont="1" applyFill="1" applyBorder="1" applyAlignment="1">
      <alignment horizontal="right" indent="1"/>
    </xf>
    <xf numFmtId="175" fontId="3" fillId="49" borderId="20" xfId="0" applyNumberFormat="1" applyFont="1" applyFill="1" applyBorder="1" applyAlignment="1">
      <alignment horizontal="right" indent="1"/>
    </xf>
    <xf numFmtId="175" fontId="3" fillId="49" borderId="36" xfId="0" applyNumberFormat="1" applyFont="1" applyFill="1" applyBorder="1" applyAlignment="1">
      <alignment horizontal="right" indent="1"/>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2"/>
    </xf>
    <xf numFmtId="0" fontId="3" fillId="0" borderId="19" xfId="0" applyFont="1" applyFill="1" applyBorder="1" applyAlignment="1">
      <alignment horizontal="left" vertical="center" wrapText="1" indent="2"/>
    </xf>
    <xf numFmtId="0" fontId="60" fillId="48" borderId="17" xfId="1628" applyFont="1" applyFill="1" applyBorder="1" applyAlignment="1">
      <alignment horizontal="centerContinuous" vertical="center" wrapText="1"/>
    </xf>
    <xf numFmtId="0" fontId="11" fillId="48" borderId="17" xfId="1629" applyFill="1" applyBorder="1" applyAlignment="1">
      <alignment horizontal="centerContinuous" vertical="center" wrapText="1"/>
    </xf>
    <xf numFmtId="0" fontId="6" fillId="49" borderId="1" xfId="1629" applyFont="1" applyFill="1" applyBorder="1" applyAlignment="1">
      <alignment horizontal="center" vertical="center" wrapText="1"/>
    </xf>
    <xf numFmtId="0" fontId="3" fillId="49" borderId="1" xfId="0" applyFont="1" applyFill="1" applyBorder="1" applyAlignment="1">
      <alignment horizontal="center" vertical="center" wrapText="1"/>
    </xf>
    <xf numFmtId="0" fontId="3" fillId="49" borderId="23" xfId="0" applyFont="1" applyFill="1" applyBorder="1" applyAlignment="1">
      <alignment horizontal="center" vertical="center" wrapText="1"/>
    </xf>
    <xf numFmtId="0" fontId="3" fillId="49" borderId="39" xfId="0" applyFont="1" applyFill="1" applyBorder="1" applyAlignment="1">
      <alignment horizontal="center" vertical="center" wrapText="1"/>
    </xf>
    <xf numFmtId="3" fontId="6" fillId="0" borderId="35" xfId="0" applyNumberFormat="1" applyFont="1" applyFill="1" applyBorder="1" applyAlignment="1">
      <alignment horizontal="right" vertical="center" wrapText="1" indent="2"/>
    </xf>
    <xf numFmtId="3" fontId="6" fillId="49" borderId="35" xfId="0" applyNumberFormat="1" applyFont="1" applyFill="1" applyBorder="1" applyAlignment="1">
      <alignment horizontal="right" vertical="center" wrapText="1" indent="2"/>
    </xf>
    <xf numFmtId="0" fontId="206" fillId="48" borderId="38" xfId="1628" applyFill="1" applyBorder="1"/>
    <xf numFmtId="175" fontId="13" fillId="49" borderId="34" xfId="1628" applyNumberFormat="1" applyFont="1" applyFill="1" applyBorder="1" applyAlignment="1">
      <alignment horizontal="left" vertical="center" indent="1"/>
    </xf>
    <xf numFmtId="175" fontId="13" fillId="0" borderId="34" xfId="1628" applyNumberFormat="1" applyFont="1" applyFill="1" applyBorder="1" applyAlignment="1">
      <alignment horizontal="left" vertical="center" indent="1"/>
    </xf>
    <xf numFmtId="175" fontId="13" fillId="49" borderId="34" xfId="1628" applyNumberFormat="1" applyFont="1" applyFill="1" applyBorder="1" applyAlignment="1">
      <alignment horizontal="left" vertical="center" indent="2"/>
    </xf>
    <xf numFmtId="175" fontId="13" fillId="0" borderId="34" xfId="1628" applyNumberFormat="1" applyFont="1" applyFill="1" applyBorder="1" applyAlignment="1">
      <alignment horizontal="left" vertical="center" indent="2"/>
    </xf>
    <xf numFmtId="175" fontId="13" fillId="0" borderId="33" xfId="1628" applyNumberFormat="1" applyFont="1" applyFill="1" applyBorder="1" applyAlignment="1">
      <alignment horizontal="left" vertical="center" indent="2"/>
    </xf>
    <xf numFmtId="3" fontId="11" fillId="0" borderId="0" xfId="1629" applyNumberFormat="1"/>
    <xf numFmtId="0" fontId="0" fillId="57" borderId="40" xfId="0" applyFill="1" applyBorder="1" applyAlignment="1">
      <alignment horizontal="centerContinuous" vertical="center" wrapText="1"/>
    </xf>
    <xf numFmtId="0" fontId="3" fillId="47" borderId="40" xfId="0" applyFont="1" applyFill="1" applyBorder="1" applyAlignment="1">
      <alignment horizontal="centerContinuous" vertical="center" wrapText="1"/>
    </xf>
    <xf numFmtId="0" fontId="0" fillId="47" borderId="40" xfId="0" applyFill="1" applyBorder="1" applyAlignment="1">
      <alignment horizontal="centerContinuous" vertical="center" wrapText="1"/>
    </xf>
    <xf numFmtId="0" fontId="6" fillId="57" borderId="40" xfId="0" applyFont="1" applyFill="1" applyBorder="1" applyAlignment="1">
      <alignment horizontal="centerContinuous" vertical="center"/>
    </xf>
    <xf numFmtId="0" fontId="0" fillId="57" borderId="40" xfId="0" applyFill="1" applyBorder="1" applyAlignment="1">
      <alignment horizontal="centerContinuous" vertical="center"/>
    </xf>
    <xf numFmtId="0" fontId="3" fillId="57" borderId="40" xfId="0" applyFont="1" applyFill="1" applyBorder="1" applyAlignment="1">
      <alignment horizontal="centerContinuous" vertical="center"/>
    </xf>
    <xf numFmtId="0" fontId="13" fillId="58" borderId="34" xfId="1709" applyFont="1" applyFill="1" applyBorder="1" applyAlignment="1">
      <alignment horizontal="left" vertical="center" wrapText="1" indent="2"/>
    </xf>
    <xf numFmtId="2" fontId="13" fillId="58" borderId="18" xfId="1709" applyNumberFormat="1" applyFont="1" applyFill="1" applyBorder="1" applyAlignment="1">
      <alignment horizontal="right" vertical="center" wrapText="1"/>
    </xf>
    <xf numFmtId="177" fontId="125" fillId="58" borderId="18" xfId="1709" applyNumberFormat="1" applyFont="1" applyFill="1" applyBorder="1" applyAlignment="1">
      <alignment horizontal="left" vertical="center" wrapText="1"/>
    </xf>
    <xf numFmtId="177" fontId="125" fillId="58" borderId="35" xfId="1709" applyNumberFormat="1" applyFont="1" applyFill="1" applyBorder="1" applyAlignment="1">
      <alignment horizontal="left" vertical="center" wrapText="1"/>
    </xf>
    <xf numFmtId="0" fontId="11" fillId="0" borderId="0" xfId="1709" applyFill="1"/>
    <xf numFmtId="0" fontId="13" fillId="57" borderId="40" xfId="1709" applyFont="1" applyFill="1" applyBorder="1" applyAlignment="1">
      <alignment horizontal="centerContinuous" vertical="center" wrapText="1"/>
    </xf>
    <xf numFmtId="0" fontId="13" fillId="57" borderId="0" xfId="1709" applyFont="1" applyFill="1" applyBorder="1" applyAlignment="1">
      <alignment horizontal="centerContinuous" vertical="center" wrapText="1"/>
    </xf>
    <xf numFmtId="0" fontId="13" fillId="50" borderId="41" xfId="1709" applyFont="1" applyFill="1" applyBorder="1" applyAlignment="1">
      <alignment horizontal="centerContinuous" vertical="center" wrapText="1"/>
    </xf>
    <xf numFmtId="177" fontId="60" fillId="0" borderId="34" xfId="0" applyNumberFormat="1" applyFont="1" applyFill="1" applyBorder="1" applyAlignment="1">
      <alignment horizontal="right" vertical="center" indent="2"/>
    </xf>
    <xf numFmtId="177" fontId="60" fillId="49" borderId="34" xfId="0" applyNumberFormat="1" applyFont="1" applyFill="1" applyBorder="1" applyAlignment="1">
      <alignment horizontal="right" vertical="center" indent="2"/>
    </xf>
    <xf numFmtId="177" fontId="60" fillId="49" borderId="33" xfId="0" applyNumberFormat="1" applyFont="1" applyFill="1" applyBorder="1" applyAlignment="1">
      <alignment horizontal="right" vertical="center" indent="2"/>
    </xf>
    <xf numFmtId="1" fontId="60" fillId="0" borderId="35" xfId="0" applyNumberFormat="1" applyFont="1" applyFill="1" applyBorder="1" applyAlignment="1">
      <alignment horizontal="right" vertical="center" indent="1"/>
    </xf>
    <xf numFmtId="1" fontId="60" fillId="49" borderId="35" xfId="0" applyNumberFormat="1" applyFont="1" applyFill="1" applyBorder="1" applyAlignment="1">
      <alignment horizontal="right" vertical="center" indent="1"/>
    </xf>
    <xf numFmtId="177" fontId="60" fillId="49" borderId="33" xfId="0" applyNumberFormat="1" applyFont="1" applyFill="1" applyBorder="1" applyAlignment="1">
      <alignment horizontal="right" vertical="center" indent="1"/>
    </xf>
    <xf numFmtId="177" fontId="60" fillId="0" borderId="34" xfId="0" applyNumberFormat="1" applyFont="1" applyFill="1" applyBorder="1" applyAlignment="1">
      <alignment horizontal="right" vertical="center" indent="3"/>
    </xf>
    <xf numFmtId="177" fontId="60" fillId="49" borderId="34" xfId="0" applyNumberFormat="1" applyFont="1" applyFill="1" applyBorder="1" applyAlignment="1">
      <alignment horizontal="right" vertical="center" indent="3"/>
    </xf>
    <xf numFmtId="177" fontId="60" fillId="49" borderId="33" xfId="0" applyNumberFormat="1" applyFont="1" applyFill="1" applyBorder="1" applyAlignment="1">
      <alignment horizontal="right" vertical="center" indent="3"/>
    </xf>
    <xf numFmtId="1" fontId="60" fillId="49" borderId="36" xfId="0" applyNumberFormat="1" applyFont="1" applyFill="1" applyBorder="1" applyAlignment="1">
      <alignment horizontal="right" vertical="center" indent="1"/>
    </xf>
    <xf numFmtId="176" fontId="60" fillId="0" borderId="35" xfId="0" applyNumberFormat="1" applyFont="1" applyFill="1" applyBorder="1" applyAlignment="1">
      <alignment horizontal="right" vertical="center" indent="1"/>
    </xf>
    <xf numFmtId="176" fontId="60" fillId="49" borderId="35" xfId="0" applyNumberFormat="1" applyFont="1" applyFill="1" applyBorder="1" applyAlignment="1">
      <alignment horizontal="right" vertical="center" indent="1"/>
    </xf>
    <xf numFmtId="177" fontId="60" fillId="0" borderId="0" xfId="0" applyNumberFormat="1" applyFont="1" applyFill="1" applyBorder="1" applyAlignment="1">
      <alignment horizontal="right" vertical="center" indent="2"/>
    </xf>
    <xf numFmtId="177" fontId="60" fillId="49" borderId="0" xfId="0" applyNumberFormat="1" applyFont="1" applyFill="1" applyBorder="1" applyAlignment="1">
      <alignment horizontal="right" vertical="center" indent="2"/>
    </xf>
    <xf numFmtId="177" fontId="60" fillId="49" borderId="19" xfId="0" applyNumberFormat="1" applyFont="1" applyFill="1" applyBorder="1" applyAlignment="1">
      <alignment horizontal="right" vertical="center" indent="2"/>
    </xf>
    <xf numFmtId="176" fontId="60" fillId="49" borderId="36" xfId="0" applyNumberFormat="1" applyFont="1" applyFill="1" applyBorder="1" applyAlignment="1">
      <alignment horizontal="right" vertical="center" indent="1"/>
    </xf>
    <xf numFmtId="176" fontId="3" fillId="49" borderId="36" xfId="0" applyNumberFormat="1" applyFont="1" applyFill="1" applyBorder="1" applyAlignment="1">
      <alignment horizontal="right" vertical="center" indent="1"/>
    </xf>
    <xf numFmtId="0" fontId="205" fillId="0" borderId="0" xfId="1025" applyFont="1" applyFill="1" applyAlignment="1">
      <alignment horizontal="left" wrapText="1"/>
    </xf>
    <xf numFmtId="49" fontId="13" fillId="0" borderId="0" xfId="0" applyNumberFormat="1" applyFont="1" applyAlignment="1"/>
    <xf numFmtId="2" fontId="11" fillId="0" borderId="0" xfId="0" applyNumberFormat="1" applyFont="1" applyAlignment="1">
      <alignment horizontal="left" wrapText="1"/>
    </xf>
    <xf numFmtId="49" fontId="13" fillId="0" borderId="0" xfId="0" applyNumberFormat="1" applyFont="1" applyAlignment="1">
      <alignment horizontal="left"/>
    </xf>
    <xf numFmtId="0" fontId="13" fillId="0" borderId="0" xfId="0" applyFont="1" applyAlignment="1">
      <alignment horizontal="left"/>
    </xf>
    <xf numFmtId="0" fontId="205" fillId="0" borderId="0" xfId="1025" applyFont="1" applyAlignment="1">
      <alignment horizontal="left" vertical="center"/>
    </xf>
    <xf numFmtId="0" fontId="6" fillId="48" borderId="40" xfId="1628" applyFont="1" applyFill="1" applyBorder="1" applyAlignment="1">
      <alignment horizontal="center"/>
    </xf>
    <xf numFmtId="0" fontId="14" fillId="0" borderId="0" xfId="1628" applyFont="1" applyFill="1" applyAlignment="1">
      <alignment vertical="top" wrapText="1"/>
    </xf>
    <xf numFmtId="0" fontId="14" fillId="0" borderId="0" xfId="1628" applyFont="1" applyAlignment="1">
      <alignment vertical="top" wrapText="1"/>
    </xf>
    <xf numFmtId="0" fontId="14" fillId="0" borderId="0" xfId="1628" applyFont="1" applyAlignment="1">
      <alignment wrapText="1"/>
    </xf>
    <xf numFmtId="0" fontId="58" fillId="0" borderId="0" xfId="1628" applyFont="1" applyAlignment="1">
      <alignment wrapText="1"/>
    </xf>
    <xf numFmtId="0" fontId="5" fillId="0" borderId="0" xfId="1628" applyFont="1" applyBorder="1" applyAlignment="1">
      <alignment vertical="top" wrapText="1"/>
    </xf>
    <xf numFmtId="0" fontId="63" fillId="0" borderId="0" xfId="1628" applyFont="1" applyBorder="1" applyAlignment="1">
      <alignment vertical="top" wrapText="1"/>
    </xf>
    <xf numFmtId="0" fontId="5" fillId="0" borderId="0" xfId="1628" applyFont="1" applyBorder="1" applyAlignment="1">
      <alignment horizontal="left" vertical="top" wrapText="1"/>
    </xf>
    <xf numFmtId="0" fontId="63" fillId="0" borderId="0" xfId="1628" applyFont="1" applyBorder="1" applyAlignment="1">
      <alignment horizontal="left" vertical="top" wrapText="1"/>
    </xf>
    <xf numFmtId="0" fontId="63" fillId="0" borderId="0" xfId="1628" applyFont="1" applyAlignment="1">
      <alignment vertical="top" wrapText="1"/>
    </xf>
    <xf numFmtId="0" fontId="12" fillId="0" borderId="0" xfId="1628" applyFont="1" applyBorder="1" applyAlignment="1">
      <alignment horizontal="left" wrapText="1"/>
    </xf>
    <xf numFmtId="0" fontId="60" fillId="49" borderId="24" xfId="1628" applyFont="1" applyFill="1" applyBorder="1" applyAlignment="1">
      <alignment horizontal="center" vertical="center" wrapText="1"/>
    </xf>
    <xf numFmtId="0" fontId="60" fillId="49" borderId="1" xfId="1628" applyFont="1" applyFill="1" applyBorder="1" applyAlignment="1">
      <alignment horizontal="center" vertical="center" wrapText="1"/>
    </xf>
    <xf numFmtId="0" fontId="60" fillId="49" borderId="23" xfId="1628" applyFont="1" applyFill="1" applyBorder="1" applyAlignment="1">
      <alignment horizontal="center" vertical="center" wrapText="1"/>
    </xf>
    <xf numFmtId="0" fontId="3" fillId="49" borderId="1" xfId="1628" applyFont="1" applyFill="1" applyBorder="1" applyAlignment="1">
      <alignment horizontal="center" vertical="center" wrapText="1"/>
    </xf>
    <xf numFmtId="0" fontId="60" fillId="51" borderId="1" xfId="1628" applyFont="1" applyFill="1" applyBorder="1" applyAlignment="1">
      <alignment horizontal="center" vertical="center" wrapText="1"/>
    </xf>
    <xf numFmtId="0" fontId="206" fillId="49" borderId="1" xfId="1628" applyFill="1" applyBorder="1" applyAlignment="1">
      <alignment horizontal="center" vertical="center" wrapText="1"/>
    </xf>
    <xf numFmtId="0" fontId="206" fillId="49" borderId="23" xfId="1628" applyFill="1" applyBorder="1" applyAlignment="1">
      <alignment horizontal="center" vertical="center" wrapText="1"/>
    </xf>
    <xf numFmtId="0" fontId="60" fillId="51" borderId="39" xfId="1628" applyFont="1" applyFill="1" applyBorder="1" applyAlignment="1">
      <alignment horizontal="center" vertical="center" wrapText="1"/>
    </xf>
    <xf numFmtId="0" fontId="11" fillId="49" borderId="39" xfId="1629" applyFill="1" applyBorder="1" applyAlignment="1">
      <alignment horizontal="center" vertical="center" wrapText="1"/>
    </xf>
    <xf numFmtId="0" fontId="11" fillId="49" borderId="37" xfId="1629" applyFill="1" applyBorder="1" applyAlignment="1">
      <alignment horizontal="center" vertical="center" wrapText="1"/>
    </xf>
    <xf numFmtId="0" fontId="5" fillId="0" borderId="0" xfId="1628" applyFont="1" applyBorder="1" applyAlignment="1">
      <alignment horizontal="left" wrapText="1"/>
    </xf>
    <xf numFmtId="0" fontId="63" fillId="0" borderId="0" xfId="1628" applyFont="1" applyBorder="1" applyAlignment="1">
      <alignment horizontal="left" wrapText="1"/>
    </xf>
    <xf numFmtId="0" fontId="206" fillId="0" borderId="0" xfId="1628" applyFill="1" applyAlignment="1">
      <alignment horizontal="left"/>
    </xf>
    <xf numFmtId="0" fontId="66" fillId="0" borderId="0" xfId="1628" applyFont="1" applyBorder="1" applyAlignment="1">
      <alignment horizontal="left" wrapText="1"/>
    </xf>
    <xf numFmtId="0" fontId="60" fillId="49" borderId="38" xfId="1628" applyFont="1" applyFill="1" applyBorder="1" applyAlignment="1">
      <alignment horizontal="center" vertical="center" wrapText="1"/>
    </xf>
    <xf numFmtId="0" fontId="11" fillId="49" borderId="1" xfId="1629" applyFill="1" applyBorder="1" applyAlignment="1">
      <alignment horizontal="center" vertical="center" wrapText="1"/>
    </xf>
    <xf numFmtId="0" fontId="11" fillId="49" borderId="23" xfId="1629" applyFill="1" applyBorder="1" applyAlignment="1">
      <alignment horizontal="center" vertical="center" wrapText="1"/>
    </xf>
    <xf numFmtId="0" fontId="14" fillId="0" borderId="0" xfId="1629" applyFont="1" applyBorder="1" applyAlignment="1">
      <alignment wrapText="1"/>
    </xf>
    <xf numFmtId="0" fontId="14" fillId="0" borderId="0" xfId="1629" applyFont="1" applyBorder="1" applyAlignment="1"/>
    <xf numFmtId="0" fontId="6" fillId="49" borderId="23" xfId="1629" applyFont="1" applyFill="1" applyBorder="1" applyAlignment="1">
      <alignment horizontal="center" vertical="center" wrapText="1"/>
    </xf>
    <xf numFmtId="0" fontId="3" fillId="49" borderId="1" xfId="1629" applyFont="1" applyFill="1" applyBorder="1" applyAlignment="1">
      <alignment horizontal="center" vertical="center" wrapText="1"/>
    </xf>
    <xf numFmtId="0" fontId="6" fillId="49" borderId="1" xfId="1629" applyFont="1" applyFill="1" applyBorder="1" applyAlignment="1">
      <alignment horizontal="center" vertical="center" wrapText="1"/>
    </xf>
    <xf numFmtId="0" fontId="6" fillId="51" borderId="1" xfId="1629" applyFont="1" applyFill="1" applyBorder="1" applyAlignment="1">
      <alignment horizontal="center" vertical="center" wrapText="1"/>
    </xf>
    <xf numFmtId="0" fontId="11" fillId="49" borderId="1" xfId="1629" applyFill="1" applyBorder="1" applyAlignment="1">
      <alignment vertical="center" wrapText="1"/>
    </xf>
    <xf numFmtId="0" fontId="11" fillId="49" borderId="23" xfId="1629" applyFill="1" applyBorder="1" applyAlignment="1">
      <alignment vertical="center" wrapText="1"/>
    </xf>
    <xf numFmtId="0" fontId="3" fillId="49" borderId="23" xfId="1629" applyFont="1" applyFill="1" applyBorder="1" applyAlignment="1">
      <alignment horizontal="center" vertical="center" wrapText="1"/>
    </xf>
    <xf numFmtId="0" fontId="3" fillId="49" borderId="17" xfId="1629" applyFont="1" applyFill="1" applyBorder="1" applyAlignment="1">
      <alignment horizontal="center" vertical="center" wrapText="1"/>
    </xf>
    <xf numFmtId="0" fontId="3" fillId="49" borderId="24" xfId="1629" applyFont="1" applyFill="1" applyBorder="1" applyAlignment="1">
      <alignment horizontal="center" vertical="center" wrapText="1"/>
    </xf>
    <xf numFmtId="0" fontId="6" fillId="49" borderId="39" xfId="1629" applyFont="1" applyFill="1" applyBorder="1" applyAlignment="1">
      <alignment horizontal="center" vertical="center" wrapText="1"/>
    </xf>
    <xf numFmtId="0" fontId="6" fillId="49" borderId="20" xfId="1629" applyFont="1" applyFill="1" applyBorder="1" applyAlignment="1">
      <alignment horizontal="center" vertical="center" wrapText="1"/>
    </xf>
    <xf numFmtId="0" fontId="12" fillId="0" borderId="0" xfId="1629" applyFont="1" applyBorder="1" applyAlignment="1">
      <alignment wrapText="1"/>
    </xf>
    <xf numFmtId="0" fontId="6" fillId="49" borderId="24" xfId="1629" applyFont="1" applyFill="1" applyBorder="1" applyAlignment="1">
      <alignment horizontal="center" vertical="center" wrapText="1"/>
    </xf>
    <xf numFmtId="0" fontId="11" fillId="49" borderId="24" xfId="1629" applyFill="1" applyBorder="1" applyAlignment="1">
      <alignment horizontal="center" vertical="center" wrapText="1"/>
    </xf>
    <xf numFmtId="0" fontId="6" fillId="49" borderId="1" xfId="1629" applyNumberFormat="1" applyFont="1" applyFill="1" applyBorder="1" applyAlignment="1">
      <alignment horizontal="center" vertical="center" wrapText="1"/>
    </xf>
    <xf numFmtId="0" fontId="11" fillId="49" borderId="1" xfId="1629" applyNumberFormat="1" applyFont="1" applyFill="1" applyBorder="1" applyAlignment="1">
      <alignment horizontal="center" vertical="center" wrapText="1"/>
    </xf>
    <xf numFmtId="0" fontId="11" fillId="49" borderId="23" xfId="1629" applyNumberFormat="1" applyFont="1" applyFill="1" applyBorder="1" applyAlignment="1">
      <alignment horizontal="center" vertical="center" wrapText="1"/>
    </xf>
    <xf numFmtId="0" fontId="7" fillId="0" borderId="0" xfId="1629" applyFont="1" applyFill="1" applyBorder="1" applyAlignment="1"/>
    <xf numFmtId="0" fontId="14" fillId="0" borderId="0" xfId="1629" applyFont="1" applyFill="1" applyBorder="1" applyAlignment="1"/>
    <xf numFmtId="0" fontId="5" fillId="0" borderId="0" xfId="1629" applyFont="1" applyFill="1" applyBorder="1" applyAlignment="1">
      <alignment wrapText="1"/>
    </xf>
    <xf numFmtId="0" fontId="14" fillId="0" borderId="0" xfId="1629" applyFont="1" applyFill="1" applyBorder="1" applyAlignment="1">
      <alignment wrapText="1"/>
    </xf>
    <xf numFmtId="2" fontId="12" fillId="0" borderId="19" xfId="1712" applyNumberFormat="1" applyFont="1" applyBorder="1" applyAlignment="1">
      <alignment horizontal="left" wrapText="1"/>
    </xf>
    <xf numFmtId="2" fontId="11" fillId="0" borderId="19" xfId="1712" applyNumberFormat="1" applyFont="1" applyBorder="1" applyAlignment="1">
      <alignment horizontal="left" wrapText="1"/>
    </xf>
    <xf numFmtId="2" fontId="11" fillId="0" borderId="19" xfId="1629" applyNumberFormat="1" applyBorder="1" applyAlignment="1"/>
    <xf numFmtId="0" fontId="11" fillId="0" borderId="19" xfId="1629" applyBorder="1" applyAlignment="1"/>
    <xf numFmtId="0" fontId="54" fillId="0" borderId="0" xfId="0" applyFont="1" applyBorder="1" applyAlignment="1">
      <alignment horizontal="left" wrapText="1"/>
    </xf>
    <xf numFmtId="0" fontId="57" fillId="0" borderId="0" xfId="0" applyFont="1" applyBorder="1" applyAlignment="1">
      <alignment horizontal="left" vertical="center"/>
    </xf>
    <xf numFmtId="0" fontId="55" fillId="49" borderId="1" xfId="0" applyFont="1" applyFill="1" applyBorder="1" applyAlignment="1">
      <alignment horizontal="center" vertical="center" wrapText="1"/>
    </xf>
    <xf numFmtId="0" fontId="56" fillId="49" borderId="1" xfId="0" applyFont="1" applyFill="1" applyBorder="1" applyAlignment="1">
      <alignment horizontal="center" vertical="center" wrapText="1"/>
    </xf>
    <xf numFmtId="0" fontId="56" fillId="49" borderId="23" xfId="0" applyFont="1" applyFill="1" applyBorder="1" applyAlignment="1">
      <alignment horizontal="center" vertical="center" wrapText="1"/>
    </xf>
    <xf numFmtId="9" fontId="55" fillId="51" borderId="39" xfId="0" applyNumberFormat="1" applyFont="1" applyFill="1" applyBorder="1" applyAlignment="1">
      <alignment horizontal="center" vertical="center" wrapText="1"/>
    </xf>
    <xf numFmtId="9" fontId="55" fillId="49" borderId="39" xfId="0" applyNumberFormat="1" applyFont="1" applyFill="1" applyBorder="1" applyAlignment="1">
      <alignment horizontal="center" vertical="center" wrapText="1"/>
    </xf>
    <xf numFmtId="9" fontId="55" fillId="49" borderId="37" xfId="0" applyNumberFormat="1" applyFont="1" applyFill="1" applyBorder="1" applyAlignment="1">
      <alignment horizontal="center" vertical="center" wrapText="1"/>
    </xf>
    <xf numFmtId="0" fontId="55" fillId="49" borderId="24" xfId="0" applyFont="1" applyFill="1" applyBorder="1" applyAlignment="1">
      <alignment horizontal="center" vertical="center" wrapText="1"/>
    </xf>
    <xf numFmtId="0" fontId="55" fillId="49" borderId="38" xfId="0" applyFont="1" applyFill="1" applyBorder="1" applyAlignment="1">
      <alignment horizontal="center" vertical="center" wrapText="1"/>
    </xf>
    <xf numFmtId="0" fontId="3" fillId="51" borderId="39" xfId="0" applyFont="1" applyFill="1" applyBorder="1" applyAlignment="1">
      <alignment horizontal="center" vertical="center" wrapText="1"/>
    </xf>
    <xf numFmtId="0" fontId="6" fillId="49" borderId="39" xfId="0" applyFont="1" applyFill="1" applyBorder="1" applyAlignment="1">
      <alignment horizontal="center" vertical="center" wrapText="1"/>
    </xf>
    <xf numFmtId="0" fontId="6" fillId="49" borderId="37" xfId="0" applyFont="1" applyFill="1" applyBorder="1" applyAlignment="1">
      <alignment horizontal="center" vertical="center" wrapText="1"/>
    </xf>
    <xf numFmtId="0" fontId="6" fillId="49" borderId="24" xfId="0" applyFont="1" applyFill="1" applyBorder="1" applyAlignment="1">
      <alignment horizontal="center" vertical="center" wrapText="1"/>
    </xf>
    <xf numFmtId="0" fontId="6" fillId="49" borderId="38" xfId="0" applyFont="1" applyFill="1" applyBorder="1" applyAlignment="1">
      <alignment horizontal="center" vertical="center" wrapText="1"/>
    </xf>
    <xf numFmtId="0" fontId="8" fillId="0" borderId="0" xfId="0" applyFont="1" applyBorder="1" applyAlignment="1">
      <alignment horizontal="left" wrapText="1"/>
    </xf>
    <xf numFmtId="0" fontId="12" fillId="0" borderId="0" xfId="0" applyFont="1" applyFill="1" applyAlignment="1">
      <alignment horizontal="left" wrapText="1"/>
    </xf>
    <xf numFmtId="0" fontId="6" fillId="49" borderId="1" xfId="0" applyFont="1" applyFill="1" applyBorder="1" applyAlignment="1">
      <alignment horizontal="center" vertical="center" wrapText="1"/>
    </xf>
    <xf numFmtId="0" fontId="6" fillId="49" borderId="23" xfId="0" applyFont="1" applyFill="1" applyBorder="1" applyAlignment="1">
      <alignment horizontal="center" vertical="center" wrapText="1"/>
    </xf>
    <xf numFmtId="0" fontId="6" fillId="51" borderId="39" xfId="0" applyFont="1" applyFill="1" applyBorder="1" applyAlignment="1">
      <alignment horizontal="center" vertical="center" wrapText="1"/>
    </xf>
    <xf numFmtId="0" fontId="4" fillId="0" borderId="0" xfId="0" applyFont="1" applyAlignment="1">
      <alignment horizontal="left" wrapText="1"/>
    </xf>
    <xf numFmtId="0" fontId="8" fillId="0" borderId="0" xfId="0" applyFont="1" applyAlignment="1">
      <alignment horizontal="left" wrapText="1"/>
    </xf>
    <xf numFmtId="0" fontId="3" fillId="49" borderId="1" xfId="0" applyFont="1" applyFill="1" applyBorder="1" applyAlignment="1">
      <alignment horizontal="center" vertical="center" wrapText="1"/>
    </xf>
    <xf numFmtId="0" fontId="5" fillId="0" borderId="0" xfId="0" applyFont="1" applyBorder="1" applyAlignment="1">
      <alignment horizontal="left" vertical="top" wrapText="1"/>
    </xf>
    <xf numFmtId="0" fontId="3" fillId="49" borderId="24" xfId="0" applyFont="1" applyFill="1" applyBorder="1" applyAlignment="1">
      <alignment horizontal="center" vertical="center" wrapText="1"/>
    </xf>
    <xf numFmtId="0" fontId="3" fillId="49" borderId="38" xfId="0" applyFont="1" applyFill="1" applyBorder="1" applyAlignment="1">
      <alignment horizontal="center" vertical="center" wrapText="1"/>
    </xf>
    <xf numFmtId="0" fontId="3" fillId="48" borderId="39" xfId="0" applyFont="1" applyFill="1" applyBorder="1" applyAlignment="1">
      <alignment horizontal="center" vertical="center" wrapText="1"/>
    </xf>
    <xf numFmtId="0" fontId="3" fillId="48" borderId="37" xfId="0" applyFont="1" applyFill="1" applyBorder="1" applyAlignment="1">
      <alignment horizontal="center" vertical="center" wrapText="1"/>
    </xf>
    <xf numFmtId="0" fontId="3" fillId="0" borderId="18" xfId="0" applyFont="1" applyFill="1" applyBorder="1" applyAlignment="1">
      <alignment horizontal="right" vertical="center" wrapText="1" indent="1"/>
    </xf>
    <xf numFmtId="0" fontId="3" fillId="49" borderId="18" xfId="0" applyFont="1" applyFill="1" applyBorder="1" applyAlignment="1">
      <alignment horizontal="right" vertical="center" wrapText="1" indent="1"/>
    </xf>
    <xf numFmtId="3" fontId="127" fillId="0" borderId="35" xfId="0" applyNumberFormat="1" applyFont="1" applyFill="1" applyBorder="1" applyAlignment="1">
      <alignment horizontal="right" vertical="center" wrapText="1" indent="2"/>
    </xf>
    <xf numFmtId="3" fontId="127" fillId="49" borderId="35" xfId="0" applyNumberFormat="1" applyFont="1" applyFill="1" applyBorder="1" applyAlignment="1">
      <alignment horizontal="right" vertical="center" wrapText="1" indent="2"/>
    </xf>
    <xf numFmtId="0" fontId="127" fillId="49" borderId="23" xfId="0" applyFont="1" applyFill="1" applyBorder="1" applyAlignment="1">
      <alignment horizontal="center" vertical="center" wrapText="1"/>
    </xf>
    <xf numFmtId="0" fontId="4" fillId="0" borderId="0" xfId="1643" applyFont="1" applyAlignment="1">
      <alignment wrapText="1"/>
    </xf>
    <xf numFmtId="0" fontId="8" fillId="0" borderId="0" xfId="1643" applyFont="1" applyAlignment="1">
      <alignment wrapText="1"/>
    </xf>
    <xf numFmtId="0" fontId="5" fillId="0" borderId="0" xfId="1643" applyFont="1" applyAlignment="1">
      <alignment horizontal="left" wrapText="1"/>
    </xf>
    <xf numFmtId="0" fontId="7" fillId="0" borderId="0" xfId="1643" applyFont="1" applyAlignment="1">
      <alignment horizontal="left" wrapText="1"/>
    </xf>
    <xf numFmtId="0" fontId="5" fillId="0" borderId="0" xfId="1643" applyFont="1" applyAlignment="1">
      <alignment horizontal="center" wrapText="1"/>
    </xf>
    <xf numFmtId="0" fontId="12" fillId="0" borderId="0" xfId="1709" applyFont="1" applyBorder="1" applyAlignment="1">
      <alignment horizontal="left" vertical="center" wrapText="1"/>
    </xf>
    <xf numFmtId="0" fontId="11" fillId="0" borderId="0" xfId="1709" applyFont="1" applyBorder="1" applyAlignment="1">
      <alignment horizontal="left" vertical="center" wrapText="1"/>
    </xf>
    <xf numFmtId="0" fontId="13" fillId="49" borderId="24" xfId="1709" applyFont="1" applyFill="1" applyBorder="1" applyAlignment="1">
      <alignment horizontal="center" vertical="center" wrapText="1"/>
    </xf>
    <xf numFmtId="0" fontId="13" fillId="49" borderId="24" xfId="1871" applyFont="1" applyFill="1" applyBorder="1" applyAlignment="1">
      <alignment horizontal="center" vertical="center" wrapText="1"/>
    </xf>
    <xf numFmtId="0" fontId="13" fillId="49" borderId="38" xfId="1871" applyFont="1" applyFill="1" applyBorder="1" applyAlignment="1">
      <alignment horizontal="center" vertical="center" wrapText="1"/>
    </xf>
    <xf numFmtId="0" fontId="13" fillId="49" borderId="1" xfId="1871" applyFont="1" applyFill="1" applyBorder="1" applyAlignment="1">
      <alignment horizontal="center" vertical="center" wrapText="1"/>
    </xf>
    <xf numFmtId="0" fontId="14" fillId="0" borderId="0" xfId="1709" applyFont="1" applyBorder="1" applyAlignment="1">
      <alignment wrapText="1"/>
    </xf>
    <xf numFmtId="0" fontId="158" fillId="0" borderId="0" xfId="1871" applyBorder="1" applyAlignment="1">
      <alignment wrapText="1"/>
    </xf>
    <xf numFmtId="0" fontId="13" fillId="49" borderId="23" xfId="1871" applyFont="1" applyFill="1" applyBorder="1" applyAlignment="1">
      <alignment horizontal="center" vertical="center" wrapText="1"/>
    </xf>
    <xf numFmtId="0" fontId="13" fillId="48" borderId="39" xfId="1709" applyFont="1" applyFill="1" applyBorder="1" applyAlignment="1">
      <alignment horizontal="center" vertical="center" wrapText="1"/>
    </xf>
    <xf numFmtId="0" fontId="13" fillId="48" borderId="37" xfId="1709" applyFont="1" applyFill="1" applyBorder="1" applyAlignment="1">
      <alignment horizontal="center" vertical="center" wrapText="1"/>
    </xf>
    <xf numFmtId="0" fontId="11" fillId="0" borderId="0" xfId="1682" applyBorder="1" applyAlignment="1">
      <alignment wrapText="1"/>
    </xf>
    <xf numFmtId="0" fontId="11" fillId="0" borderId="0" xfId="1629" applyBorder="1" applyAlignment="1"/>
    <xf numFmtId="0" fontId="11" fillId="0" borderId="0" xfId="1629" applyAlignment="1"/>
    <xf numFmtId="0" fontId="12" fillId="0" borderId="0" xfId="1712" applyFont="1" applyBorder="1" applyAlignment="1">
      <alignment horizontal="left" wrapText="1"/>
    </xf>
    <xf numFmtId="0" fontId="11" fillId="0" borderId="0" xfId="1712" applyFont="1" applyBorder="1" applyAlignment="1">
      <alignment horizontal="left" wrapText="1"/>
    </xf>
    <xf numFmtId="0" fontId="13" fillId="49" borderId="38" xfId="1709" applyFont="1" applyFill="1" applyBorder="1" applyAlignment="1">
      <alignment horizontal="center" vertical="center" wrapText="1"/>
    </xf>
    <xf numFmtId="0" fontId="13" fillId="51" borderId="39" xfId="1712" applyFont="1" applyFill="1" applyBorder="1" applyAlignment="1">
      <alignment horizontal="center" vertical="center" wrapText="1"/>
    </xf>
    <xf numFmtId="0" fontId="13" fillId="49" borderId="39" xfId="1629" applyFont="1" applyFill="1" applyBorder="1" applyAlignment="1">
      <alignment horizontal="center" vertical="center" wrapText="1"/>
    </xf>
    <xf numFmtId="0" fontId="13" fillId="49" borderId="37" xfId="1629" applyFont="1" applyFill="1" applyBorder="1" applyAlignment="1">
      <alignment horizontal="center" vertical="center" wrapText="1"/>
    </xf>
    <xf numFmtId="0" fontId="13" fillId="49" borderId="1" xfId="1712" applyFont="1" applyFill="1" applyBorder="1" applyAlignment="1">
      <alignment horizontal="center" vertical="center" wrapText="1"/>
    </xf>
    <xf numFmtId="0" fontId="13" fillId="49" borderId="23" xfId="1712" applyFont="1" applyFill="1" applyBorder="1" applyAlignment="1">
      <alignment horizontal="center" vertical="center" wrapText="1"/>
    </xf>
    <xf numFmtId="0" fontId="13" fillId="49" borderId="1" xfId="1709" applyFont="1" applyFill="1" applyBorder="1" applyAlignment="1">
      <alignment horizontal="center" vertical="center" wrapText="1"/>
    </xf>
    <xf numFmtId="0" fontId="0" fillId="0" borderId="0" xfId="0" applyBorder="1" applyAlignment="1"/>
    <xf numFmtId="0" fontId="0" fillId="0" borderId="0" xfId="0" applyAlignment="1"/>
    <xf numFmtId="0" fontId="11" fillId="51" borderId="39" xfId="1712" applyFill="1" applyBorder="1" applyAlignment="1">
      <alignment horizontal="center" vertical="center" wrapText="1"/>
    </xf>
    <xf numFmtId="0" fontId="0" fillId="49" borderId="39" xfId="0" applyFill="1" applyBorder="1" applyAlignment="1">
      <alignment horizontal="center" vertical="center" wrapText="1"/>
    </xf>
    <xf numFmtId="0" fontId="0" fillId="49" borderId="37" xfId="0" applyFill="1" applyBorder="1" applyAlignment="1">
      <alignment horizontal="center" vertical="center" wrapText="1"/>
    </xf>
    <xf numFmtId="2" fontId="12" fillId="0" borderId="0" xfId="1712" applyNumberFormat="1" applyFont="1" applyBorder="1" applyAlignment="1">
      <alignment horizontal="left" vertical="center" wrapText="1"/>
    </xf>
    <xf numFmtId="2" fontId="11" fillId="0" borderId="0" xfId="1712" applyNumberFormat="1" applyFont="1" applyBorder="1" applyAlignment="1">
      <alignment horizontal="left" vertical="center" wrapText="1"/>
    </xf>
    <xf numFmtId="2" fontId="0" fillId="0" borderId="0" xfId="0" applyNumberFormat="1" applyBorder="1" applyAlignment="1"/>
    <xf numFmtId="0" fontId="231" fillId="0" borderId="0" xfId="1036" applyNumberFormat="1" applyFont="1" applyBorder="1" applyAlignment="1" applyProtection="1">
      <alignment horizontal="left" vertical="center"/>
    </xf>
    <xf numFmtId="0" fontId="12" fillId="0" borderId="19" xfId="1709" applyFont="1" applyBorder="1" applyAlignment="1">
      <alignment horizontal="left" vertical="center" wrapText="1"/>
    </xf>
    <xf numFmtId="0" fontId="11" fillId="0" borderId="19" xfId="1709" applyFont="1" applyBorder="1" applyAlignment="1">
      <alignment horizontal="left" vertical="center" wrapText="1"/>
    </xf>
    <xf numFmtId="0" fontId="0" fillId="0" borderId="19" xfId="0" applyBorder="1" applyAlignment="1">
      <alignment vertical="center"/>
    </xf>
    <xf numFmtId="0" fontId="0" fillId="0" borderId="33" xfId="0" applyBorder="1" applyAlignment="1">
      <alignment horizontal="center" vertical="center" wrapText="1"/>
    </xf>
    <xf numFmtId="0" fontId="13" fillId="49" borderId="23"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17" xfId="0" applyFont="1" applyBorder="1" applyAlignment="1">
      <alignment horizontal="center" vertical="center" wrapText="1"/>
    </xf>
    <xf numFmtId="0" fontId="13" fillId="48" borderId="23" xfId="1709" applyFont="1" applyFill="1" applyBorder="1" applyAlignment="1">
      <alignment horizontal="center" vertical="center" wrapText="1"/>
    </xf>
    <xf numFmtId="0" fontId="13" fillId="48" borderId="17" xfId="1709" applyFont="1" applyFill="1" applyBorder="1" applyAlignment="1">
      <alignment horizontal="center" vertical="center" wrapText="1"/>
    </xf>
    <xf numFmtId="0" fontId="0" fillId="0" borderId="17" xfId="0" applyBorder="1" applyAlignment="1">
      <alignment horizontal="center" vertical="center" wrapText="1"/>
    </xf>
    <xf numFmtId="0" fontId="14" fillId="0" borderId="0" xfId="1709"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120" fillId="50" borderId="17" xfId="1709" applyFont="1" applyFill="1" applyBorder="1" applyAlignment="1">
      <alignment horizontal="center" vertical="center" wrapText="1"/>
    </xf>
    <xf numFmtId="0" fontId="12" fillId="0" borderId="17" xfId="0" applyFont="1" applyBorder="1" applyAlignment="1">
      <alignment horizontal="center"/>
    </xf>
    <xf numFmtId="0" fontId="13" fillId="57" borderId="40" xfId="1709" applyFont="1" applyFill="1" applyBorder="1" applyAlignment="1">
      <alignment horizontal="center" vertical="center" wrapText="1"/>
    </xf>
    <xf numFmtId="0" fontId="3" fillId="49" borderId="23" xfId="0" applyFont="1" applyFill="1" applyBorder="1" applyAlignment="1">
      <alignment horizontal="center" vertical="center" wrapText="1"/>
    </xf>
    <xf numFmtId="0" fontId="3" fillId="49" borderId="39" xfId="0" applyFont="1" applyFill="1" applyBorder="1" applyAlignment="1">
      <alignment horizontal="center" vertical="center" wrapText="1"/>
    </xf>
    <xf numFmtId="0" fontId="3" fillId="49" borderId="37" xfId="0" applyFont="1" applyFill="1" applyBorder="1" applyAlignment="1">
      <alignment horizontal="center" vertical="center" wrapText="1"/>
    </xf>
    <xf numFmtId="0" fontId="6" fillId="49" borderId="20" xfId="0" applyFont="1" applyFill="1" applyBorder="1" applyAlignment="1">
      <alignment horizontal="center" vertical="center" wrapText="1"/>
    </xf>
    <xf numFmtId="0" fontId="3" fillId="49" borderId="17" xfId="0" applyFont="1" applyFill="1" applyBorder="1" applyAlignment="1">
      <alignment horizontal="center" vertical="center" wrapText="1"/>
    </xf>
    <xf numFmtId="0" fontId="7" fillId="0" borderId="0" xfId="0" applyFont="1" applyBorder="1" applyAlignment="1">
      <alignment horizontal="left" vertical="center" wrapText="1"/>
    </xf>
    <xf numFmtId="0" fontId="60" fillId="30" borderId="0" xfId="0" applyFont="1" applyFill="1" applyBorder="1" applyAlignment="1">
      <alignment horizontal="center" vertical="center" wrapText="1"/>
    </xf>
    <xf numFmtId="0" fontId="6" fillId="51" borderId="1" xfId="0" applyFont="1" applyFill="1" applyBorder="1" applyAlignment="1">
      <alignment horizontal="center" vertical="center" wrapText="1"/>
    </xf>
    <xf numFmtId="0" fontId="60" fillId="49" borderId="1" xfId="0" applyFont="1" applyFill="1" applyBorder="1" applyAlignment="1">
      <alignment horizontal="center" vertical="center" wrapText="1"/>
    </xf>
    <xf numFmtId="0" fontId="66" fillId="0" borderId="0" xfId="0" applyFont="1" applyFill="1" applyBorder="1" applyAlignment="1">
      <alignment horizontal="left" wrapText="1"/>
    </xf>
    <xf numFmtId="0" fontId="63" fillId="0" borderId="0" xfId="0" applyFont="1" applyFill="1" applyBorder="1" applyAlignment="1">
      <alignment horizontal="left" wrapText="1"/>
    </xf>
    <xf numFmtId="0" fontId="7" fillId="0" borderId="0" xfId="0" applyFont="1" applyFill="1" applyAlignment="1">
      <alignment horizontal="left" wrapText="1"/>
    </xf>
    <xf numFmtId="0" fontId="60" fillId="49" borderId="24" xfId="0" applyFont="1" applyFill="1" applyBorder="1" applyAlignment="1">
      <alignment horizontal="center" vertical="center" wrapText="1"/>
    </xf>
    <xf numFmtId="0" fontId="60" fillId="49" borderId="38" xfId="0" applyFont="1" applyFill="1" applyBorder="1" applyAlignment="1">
      <alignment horizontal="center" vertical="center" wrapText="1"/>
    </xf>
    <xf numFmtId="2" fontId="60" fillId="51" borderId="39" xfId="0" applyNumberFormat="1" applyFont="1" applyFill="1" applyBorder="1" applyAlignment="1">
      <alignment horizontal="center" vertical="center" wrapText="1"/>
    </xf>
    <xf numFmtId="2" fontId="60" fillId="49" borderId="39" xfId="0" applyNumberFormat="1" applyFont="1" applyFill="1" applyBorder="1" applyAlignment="1">
      <alignment horizontal="center" vertical="center" wrapText="1"/>
    </xf>
    <xf numFmtId="2" fontId="60" fillId="49" borderId="37" xfId="0" applyNumberFormat="1" applyFont="1" applyFill="1" applyBorder="1" applyAlignment="1">
      <alignment horizontal="center" vertical="center" wrapText="1"/>
    </xf>
    <xf numFmtId="174" fontId="14" fillId="0" borderId="0" xfId="1843" applyFont="1" applyBorder="1" applyAlignment="1">
      <alignment horizontal="left" wrapText="1"/>
    </xf>
    <xf numFmtId="178" fontId="13" fillId="30" borderId="0" xfId="2018" applyNumberFormat="1" applyFont="1" applyFill="1" applyBorder="1" applyAlignment="1">
      <alignment horizontal="center" vertical="center" wrapText="1"/>
    </xf>
    <xf numFmtId="173" fontId="13" fillId="49" borderId="24" xfId="2018" applyFont="1" applyFill="1" applyBorder="1" applyAlignment="1">
      <alignment horizontal="center" vertical="center" wrapText="1"/>
    </xf>
    <xf numFmtId="173" fontId="13" fillId="49" borderId="1" xfId="2018" applyFont="1" applyFill="1" applyBorder="1" applyAlignment="1">
      <alignment horizontal="center" vertical="center" wrapText="1"/>
    </xf>
    <xf numFmtId="173" fontId="13" fillId="49" borderId="23" xfId="2018" applyFont="1" applyFill="1" applyBorder="1" applyAlignment="1">
      <alignment horizontal="center" vertical="center" wrapText="1"/>
    </xf>
    <xf numFmtId="0" fontId="3" fillId="52" borderId="1" xfId="0" applyFont="1" applyFill="1" applyBorder="1" applyAlignment="1">
      <alignment horizontal="center" vertical="center" wrapText="1"/>
    </xf>
    <xf numFmtId="0" fontId="3" fillId="52" borderId="23" xfId="0" applyFont="1" applyFill="1" applyBorder="1" applyAlignment="1">
      <alignment horizontal="center" vertical="center" wrapText="1"/>
    </xf>
    <xf numFmtId="0" fontId="12" fillId="0" borderId="0" xfId="0" applyFont="1" applyBorder="1" applyAlignment="1">
      <alignment vertical="center" wrapText="1"/>
    </xf>
    <xf numFmtId="0" fontId="0" fillId="0" borderId="0" xfId="0" applyBorder="1" applyAlignment="1">
      <alignment vertical="center" wrapText="1"/>
    </xf>
    <xf numFmtId="0" fontId="3" fillId="53" borderId="24" xfId="0" applyFont="1" applyFill="1" applyBorder="1" applyAlignment="1">
      <alignment horizontal="center" vertical="center" wrapText="1"/>
    </xf>
    <xf numFmtId="0" fontId="6" fillId="53" borderId="24" xfId="0" applyFont="1" applyFill="1" applyBorder="1" applyAlignment="1">
      <alignment horizontal="center" vertical="center" wrapText="1"/>
    </xf>
    <xf numFmtId="0" fontId="6" fillId="53" borderId="38" xfId="0" applyFont="1" applyFill="1" applyBorder="1" applyAlignment="1">
      <alignment horizontal="center" vertical="center" wrapText="1"/>
    </xf>
    <xf numFmtId="0" fontId="6" fillId="54" borderId="39" xfId="0" applyFont="1" applyFill="1" applyBorder="1" applyAlignment="1">
      <alignment horizontal="center" vertical="center" wrapText="1"/>
    </xf>
    <xf numFmtId="0" fontId="6" fillId="53" borderId="39" xfId="0" applyFont="1" applyFill="1" applyBorder="1" applyAlignment="1">
      <alignment horizontal="center" vertical="center" wrapText="1"/>
    </xf>
    <xf numFmtId="0" fontId="6" fillId="53" borderId="37" xfId="0" applyFont="1" applyFill="1" applyBorder="1" applyAlignment="1">
      <alignment horizontal="center" vertical="center" wrapText="1"/>
    </xf>
    <xf numFmtId="0" fontId="6" fillId="53" borderId="1" xfId="1682" applyFont="1" applyFill="1" applyBorder="1" applyAlignment="1">
      <alignment horizontal="center" vertical="center" wrapText="1"/>
    </xf>
    <xf numFmtId="0" fontId="6" fillId="53" borderId="23" xfId="1682" applyFont="1" applyFill="1" applyBorder="1" applyAlignment="1">
      <alignment horizontal="center" vertical="center" wrapText="1"/>
    </xf>
    <xf numFmtId="0" fontId="6" fillId="54" borderId="39" xfId="1682" applyFont="1" applyFill="1" applyBorder="1" applyAlignment="1">
      <alignment horizontal="center" vertical="center" wrapText="1"/>
    </xf>
    <xf numFmtId="0" fontId="6" fillId="53" borderId="39" xfId="1682" applyFont="1" applyFill="1" applyBorder="1" applyAlignment="1">
      <alignment horizontal="center" vertical="center" wrapText="1"/>
    </xf>
    <xf numFmtId="0" fontId="12" fillId="0" borderId="0" xfId="1682" applyFont="1" applyBorder="1" applyAlignment="1">
      <alignment horizontal="left" vertical="center"/>
    </xf>
    <xf numFmtId="0" fontId="14" fillId="0" borderId="0" xfId="1682" applyFont="1" applyBorder="1" applyAlignment="1">
      <alignment horizontal="left" wrapText="1"/>
    </xf>
    <xf numFmtId="0" fontId="0" fillId="0" borderId="0" xfId="0" applyBorder="1" applyAlignment="1">
      <alignment wrapText="1"/>
    </xf>
    <xf numFmtId="0" fontId="6" fillId="53" borderId="24" xfId="1682" applyFont="1" applyFill="1" applyBorder="1" applyAlignment="1">
      <alignment horizontal="center" vertical="center" wrapText="1"/>
    </xf>
    <xf numFmtId="0" fontId="6" fillId="53" borderId="38" xfId="1682" applyFont="1" applyFill="1" applyBorder="1" applyAlignment="1">
      <alignment horizontal="center" vertical="center" wrapText="1"/>
    </xf>
    <xf numFmtId="0" fontId="13" fillId="49" borderId="1" xfId="1682" applyFont="1" applyFill="1" applyBorder="1" applyAlignment="1">
      <alignment horizontal="center" vertical="center" wrapText="1"/>
    </xf>
    <xf numFmtId="0" fontId="6" fillId="49" borderId="1" xfId="1682" applyFont="1" applyFill="1" applyBorder="1" applyAlignment="1">
      <alignment horizontal="center" vertical="center" wrapText="1"/>
    </xf>
    <xf numFmtId="0" fontId="6" fillId="49" borderId="23" xfId="1682" applyFont="1" applyFill="1" applyBorder="1" applyAlignment="1">
      <alignment horizontal="center" vertical="center" wrapText="1"/>
    </xf>
    <xf numFmtId="0" fontId="4" fillId="0" borderId="0" xfId="0" applyFont="1" applyBorder="1" applyAlignment="1">
      <alignment horizontal="left" wrapText="1"/>
    </xf>
    <xf numFmtId="0" fontId="13" fillId="56" borderId="18" xfId="0" applyFont="1" applyFill="1" applyBorder="1" applyAlignment="1">
      <alignment horizontal="center" vertical="center" wrapText="1"/>
    </xf>
    <xf numFmtId="0" fontId="13" fillId="55" borderId="18" xfId="0" applyFont="1" applyFill="1" applyBorder="1" applyAlignment="1">
      <alignment horizontal="center" vertical="center" wrapText="1"/>
    </xf>
    <xf numFmtId="0" fontId="13" fillId="55" borderId="35" xfId="0" applyFont="1" applyFill="1" applyBorder="1" applyAlignment="1">
      <alignment horizontal="center" vertical="center" wrapText="1"/>
    </xf>
    <xf numFmtId="0" fontId="13" fillId="55" borderId="24" xfId="0" applyFont="1" applyFill="1" applyBorder="1" applyAlignment="1">
      <alignment horizontal="center" vertical="center" wrapText="1"/>
    </xf>
    <xf numFmtId="0" fontId="13" fillId="55" borderId="38" xfId="0" applyFont="1" applyFill="1" applyBorder="1" applyAlignment="1">
      <alignment horizontal="center" vertical="center" wrapText="1"/>
    </xf>
    <xf numFmtId="0" fontId="13" fillId="53" borderId="1" xfId="0" applyFont="1" applyFill="1" applyBorder="1" applyAlignment="1">
      <alignment horizontal="center" vertical="center" wrapText="1"/>
    </xf>
    <xf numFmtId="0" fontId="13" fillId="55" borderId="1" xfId="0" applyFont="1" applyFill="1" applyBorder="1" applyAlignment="1">
      <alignment horizontal="center" vertical="center" wrapText="1"/>
    </xf>
    <xf numFmtId="0" fontId="13" fillId="49" borderId="1" xfId="0" applyFont="1" applyFill="1" applyBorder="1" applyAlignment="1">
      <alignment horizontal="center" vertical="center" wrapText="1"/>
    </xf>
    <xf numFmtId="0" fontId="13" fillId="59" borderId="39" xfId="0" applyFont="1" applyFill="1" applyBorder="1" applyAlignment="1">
      <alignment horizontal="center" vertical="center" wrapText="1"/>
    </xf>
    <xf numFmtId="0" fontId="13" fillId="59" borderId="37" xfId="0" applyFont="1" applyFill="1" applyBorder="1" applyAlignment="1">
      <alignment horizontal="center" vertical="center" wrapText="1"/>
    </xf>
    <xf numFmtId="0" fontId="13" fillId="55" borderId="3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8" fillId="0" borderId="0" xfId="0" applyFont="1" applyFill="1" applyBorder="1" applyAlignment="1">
      <alignment horizontal="left" wrapText="1"/>
    </xf>
    <xf numFmtId="0" fontId="3" fillId="53" borderId="38" xfId="0" applyFont="1" applyFill="1" applyBorder="1" applyAlignment="1">
      <alignment horizontal="center" vertical="center" wrapText="1"/>
    </xf>
    <xf numFmtId="0" fontId="3" fillId="54" borderId="39" xfId="0" applyFont="1" applyFill="1" applyBorder="1" applyAlignment="1">
      <alignment horizontal="center" vertical="center" wrapText="1"/>
    </xf>
    <xf numFmtId="0" fontId="3" fillId="53" borderId="39" xfId="0" applyFont="1" applyFill="1" applyBorder="1" applyAlignment="1">
      <alignment horizontal="center" vertical="center" wrapText="1"/>
    </xf>
    <xf numFmtId="0" fontId="3" fillId="53" borderId="37" xfId="0" applyFont="1" applyFill="1" applyBorder="1" applyAlignment="1">
      <alignment horizontal="center" vertical="center" wrapText="1"/>
    </xf>
    <xf numFmtId="0" fontId="13" fillId="49" borderId="1" xfId="1865" applyFont="1" applyFill="1" applyBorder="1" applyAlignment="1">
      <alignment horizontal="center" vertical="center" wrapText="1"/>
    </xf>
    <xf numFmtId="0" fontId="13" fillId="48" borderId="39" xfId="1865" applyFont="1" applyFill="1" applyBorder="1" applyAlignment="1">
      <alignment horizontal="center" vertical="center" wrapText="1"/>
    </xf>
    <xf numFmtId="0" fontId="8" fillId="0" borderId="19" xfId="1865" applyFont="1" applyFill="1" applyBorder="1" applyAlignment="1">
      <alignment horizontal="left"/>
    </xf>
    <xf numFmtId="0" fontId="11" fillId="0" borderId="0" xfId="1976" applyFont="1" applyBorder="1" applyAlignment="1">
      <alignment horizontal="left" vertical="top" wrapText="1"/>
    </xf>
    <xf numFmtId="0" fontId="13" fillId="49" borderId="24" xfId="1865" applyFont="1" applyFill="1" applyBorder="1" applyAlignment="1">
      <alignment horizontal="center" vertical="center" wrapText="1"/>
    </xf>
    <xf numFmtId="0" fontId="13" fillId="49" borderId="38" xfId="1865" applyFont="1" applyFill="1" applyBorder="1" applyAlignment="1">
      <alignment horizontal="center" vertical="center" wrapText="1"/>
    </xf>
    <xf numFmtId="0" fontId="13" fillId="49" borderId="23" xfId="1865" applyFont="1" applyFill="1" applyBorder="1" applyAlignment="1">
      <alignment horizontal="center" vertical="center" wrapText="1"/>
    </xf>
    <xf numFmtId="0" fontId="7" fillId="0" borderId="0" xfId="0" applyFont="1" applyBorder="1" applyAlignment="1">
      <alignment horizontal="left" vertical="top" wrapText="1"/>
    </xf>
    <xf numFmtId="0" fontId="3" fillId="48" borderId="1" xfId="0" applyFont="1" applyFill="1" applyBorder="1" applyAlignment="1">
      <alignment horizontal="center" vertical="center" wrapText="1"/>
    </xf>
    <xf numFmtId="0" fontId="3" fillId="48" borderId="23" xfId="0" applyFont="1" applyFill="1" applyBorder="1" applyAlignment="1">
      <alignment horizontal="center" vertical="center" wrapText="1"/>
    </xf>
    <xf numFmtId="0" fontId="5" fillId="0" borderId="0" xfId="0" applyFont="1" applyAlignment="1">
      <alignment horizontal="left" vertical="top" wrapText="1"/>
    </xf>
    <xf numFmtId="0" fontId="7" fillId="0" borderId="0" xfId="0" applyFont="1" applyAlignment="1">
      <alignment horizontal="left" vertical="top" wrapText="1"/>
    </xf>
    <xf numFmtId="0" fontId="6" fillId="47" borderId="40" xfId="0" applyFont="1" applyFill="1" applyBorder="1" applyAlignment="1">
      <alignment horizontal="center" vertical="center" wrapText="1"/>
    </xf>
    <xf numFmtId="0" fontId="5" fillId="0" borderId="40" xfId="0" applyFont="1" applyBorder="1" applyAlignment="1">
      <alignment horizontal="left" vertical="top" wrapText="1"/>
    </xf>
    <xf numFmtId="0" fontId="7" fillId="0" borderId="40" xfId="0" applyFont="1" applyBorder="1" applyAlignment="1">
      <alignment horizontal="left" vertical="top" wrapText="1"/>
    </xf>
    <xf numFmtId="0" fontId="4" fillId="0" borderId="19" xfId="0" applyFont="1" applyBorder="1" applyAlignment="1">
      <alignment horizontal="left" wrapText="1"/>
    </xf>
    <xf numFmtId="0" fontId="8" fillId="0" borderId="19" xfId="0" applyFont="1" applyBorder="1" applyAlignment="1">
      <alignment horizontal="left" wrapText="1"/>
    </xf>
    <xf numFmtId="0" fontId="6" fillId="49" borderId="40" xfId="0" applyFont="1" applyFill="1" applyBorder="1" applyAlignment="1">
      <alignment horizontal="center" vertical="center" wrapText="1"/>
    </xf>
    <xf numFmtId="0" fontId="6" fillId="49" borderId="0" xfId="0" applyFont="1" applyFill="1" applyBorder="1" applyAlignment="1">
      <alignment horizontal="center" vertical="center" wrapText="1"/>
    </xf>
    <xf numFmtId="0" fontId="6" fillId="49" borderId="33" xfId="0" applyFont="1" applyFill="1" applyBorder="1" applyAlignment="1">
      <alignment horizontal="center" vertical="center" wrapText="1"/>
    </xf>
    <xf numFmtId="0" fontId="6" fillId="49" borderId="36" xfId="0" applyFont="1" applyFill="1" applyBorder="1" applyAlignment="1">
      <alignment horizontal="center" vertical="center" wrapText="1"/>
    </xf>
    <xf numFmtId="0" fontId="6" fillId="49" borderId="17" xfId="0" applyFont="1" applyFill="1" applyBorder="1" applyAlignment="1">
      <alignment horizontal="center" vertical="center" wrapText="1"/>
    </xf>
    <xf numFmtId="0" fontId="6" fillId="30" borderId="19" xfId="0" applyFont="1" applyFill="1" applyBorder="1" applyAlignment="1">
      <alignment horizontal="center" vertical="center" wrapText="1"/>
    </xf>
    <xf numFmtId="0" fontId="14" fillId="0" borderId="40" xfId="1682" applyFont="1" applyBorder="1" applyAlignment="1">
      <alignment horizontal="left" vertical="top" wrapText="1"/>
    </xf>
    <xf numFmtId="0" fontId="12" fillId="0" borderId="0" xfId="1682" applyFont="1" applyBorder="1" applyAlignment="1">
      <alignment horizontal="left" wrapText="1"/>
    </xf>
    <xf numFmtId="0" fontId="13" fillId="49" borderId="24" xfId="1682" applyFont="1" applyFill="1" applyBorder="1" applyAlignment="1">
      <alignment horizontal="center" vertical="center" wrapText="1"/>
    </xf>
    <xf numFmtId="0" fontId="13" fillId="49" borderId="38" xfId="1682" applyFont="1" applyFill="1" applyBorder="1" applyAlignment="1">
      <alignment horizontal="center" vertical="center" wrapText="1"/>
    </xf>
    <xf numFmtId="0" fontId="13" fillId="49" borderId="23" xfId="1682" applyFont="1" applyFill="1" applyBorder="1" applyAlignment="1">
      <alignment horizontal="center" vertical="center" wrapText="1"/>
    </xf>
    <xf numFmtId="0" fontId="13" fillId="48" borderId="39" xfId="1682" applyFont="1" applyFill="1" applyBorder="1" applyAlignment="1">
      <alignment horizontal="center" vertical="center" wrapText="1"/>
    </xf>
    <xf numFmtId="0" fontId="13" fillId="48" borderId="37" xfId="1682" applyFont="1" applyFill="1" applyBorder="1" applyAlignment="1">
      <alignment horizontal="center" vertical="center" wrapText="1"/>
    </xf>
    <xf numFmtId="0" fontId="14" fillId="0" borderId="40" xfId="1686" applyFont="1" applyBorder="1" applyAlignment="1">
      <alignment horizontal="left" vertical="top" wrapText="1"/>
    </xf>
    <xf numFmtId="0" fontId="13" fillId="47" borderId="40" xfId="0" applyFont="1" applyFill="1" applyBorder="1" applyAlignment="1">
      <alignment horizontal="center" vertical="center" wrapText="1"/>
    </xf>
    <xf numFmtId="3" fontId="13" fillId="49" borderId="37" xfId="0" applyNumberFormat="1" applyFont="1" applyFill="1" applyBorder="1" applyAlignment="1">
      <alignment horizontal="center" vertical="center" wrapText="1"/>
    </xf>
    <xf numFmtId="3" fontId="13" fillId="49" borderId="38" xfId="0" applyNumberFormat="1" applyFont="1" applyFill="1" applyBorder="1" applyAlignment="1">
      <alignment horizontal="center" vertical="center" wrapText="1"/>
    </xf>
    <xf numFmtId="0" fontId="13" fillId="49" borderId="24" xfId="0" applyFont="1" applyFill="1" applyBorder="1" applyAlignment="1">
      <alignment horizontal="center" vertical="center" wrapText="1"/>
    </xf>
    <xf numFmtId="0" fontId="13" fillId="30" borderId="23" xfId="0" applyFont="1" applyFill="1" applyBorder="1" applyAlignment="1">
      <alignment horizontal="center" vertical="center" wrapText="1"/>
    </xf>
    <xf numFmtId="0" fontId="13" fillId="30" borderId="17" xfId="0" applyFont="1" applyFill="1" applyBorder="1" applyAlignment="1">
      <alignment horizontal="center" vertical="center" wrapText="1"/>
    </xf>
    <xf numFmtId="3" fontId="13" fillId="49" borderId="40" xfId="0" applyNumberFormat="1" applyFont="1" applyFill="1" applyBorder="1" applyAlignment="1">
      <alignment horizontal="center" vertical="center" wrapText="1"/>
    </xf>
    <xf numFmtId="0" fontId="6" fillId="49" borderId="23" xfId="0" applyFont="1" applyFill="1" applyBorder="1" applyAlignment="1">
      <alignment horizontal="center"/>
    </xf>
    <xf numFmtId="0" fontId="6" fillId="49" borderId="17" xfId="0" applyFont="1" applyFill="1" applyBorder="1" applyAlignment="1">
      <alignment horizontal="center"/>
    </xf>
    <xf numFmtId="0" fontId="13" fillId="49" borderId="40" xfId="0" applyFont="1" applyFill="1" applyBorder="1" applyAlignment="1">
      <alignment horizontal="center" vertical="center" wrapText="1"/>
    </xf>
    <xf numFmtId="0" fontId="13" fillId="49" borderId="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49" borderId="17" xfId="0" applyFont="1" applyFill="1" applyBorder="1" applyAlignment="1">
      <alignment horizontal="center" vertical="center" wrapText="1"/>
    </xf>
    <xf numFmtId="0" fontId="3" fillId="49" borderId="36" xfId="0" applyFont="1" applyFill="1" applyBorder="1" applyAlignment="1">
      <alignment horizontal="center" vertical="center" wrapText="1"/>
    </xf>
    <xf numFmtId="0" fontId="3" fillId="49"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49" borderId="39" xfId="0" applyFont="1" applyFill="1" applyBorder="1" applyAlignment="1">
      <alignment horizontal="center" vertical="top" wrapText="1"/>
    </xf>
    <xf numFmtId="0" fontId="3" fillId="49" borderId="20" xfId="0" applyFont="1" applyFill="1" applyBorder="1" applyAlignment="1">
      <alignment horizontal="center" vertical="top" wrapText="1"/>
    </xf>
    <xf numFmtId="0" fontId="3" fillId="49" borderId="34" xfId="0" applyFont="1" applyFill="1" applyBorder="1" applyAlignment="1">
      <alignment horizontal="center" vertical="center" wrapText="1"/>
    </xf>
    <xf numFmtId="0" fontId="3" fillId="49" borderId="20" xfId="0" applyFont="1" applyFill="1" applyBorder="1" applyAlignment="1">
      <alignment horizontal="center" vertical="center" wrapText="1"/>
    </xf>
    <xf numFmtId="0" fontId="3" fillId="47" borderId="40"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6" fillId="49" borderId="36" xfId="0" applyFont="1" applyFill="1" applyBorder="1" applyAlignment="1">
      <alignment horizontal="center"/>
    </xf>
    <xf numFmtId="0" fontId="6" fillId="49" borderId="33" xfId="0" applyFont="1" applyFill="1" applyBorder="1" applyAlignment="1">
      <alignment horizontal="center"/>
    </xf>
    <xf numFmtId="0" fontId="6" fillId="49" borderId="23" xfId="0" applyFont="1" applyFill="1" applyBorder="1" applyAlignment="1">
      <alignment horizontal="center" vertical="center"/>
    </xf>
    <xf numFmtId="0" fontId="6" fillId="49" borderId="24" xfId="0" applyFont="1" applyFill="1" applyBorder="1" applyAlignment="1">
      <alignment horizontal="center" vertical="center"/>
    </xf>
    <xf numFmtId="3" fontId="145" fillId="49" borderId="37" xfId="0" applyNumberFormat="1" applyFont="1" applyFill="1" applyBorder="1" applyAlignment="1">
      <alignment horizontal="center"/>
    </xf>
    <xf numFmtId="3" fontId="145" fillId="49" borderId="38" xfId="0" applyNumberFormat="1" applyFont="1" applyFill="1" applyBorder="1" applyAlignment="1">
      <alignment horizontal="center"/>
    </xf>
    <xf numFmtId="3" fontId="145" fillId="49" borderId="40" xfId="0" applyNumberFormat="1" applyFont="1" applyFill="1" applyBorder="1" applyAlignment="1">
      <alignment horizontal="center"/>
    </xf>
    <xf numFmtId="0" fontId="6" fillId="47" borderId="40" xfId="0" applyFont="1" applyFill="1" applyBorder="1" applyAlignment="1">
      <alignment horizontal="center"/>
    </xf>
    <xf numFmtId="0" fontId="6" fillId="47" borderId="0" xfId="0" applyFont="1" applyFill="1" applyBorder="1" applyAlignment="1">
      <alignment horizontal="center"/>
    </xf>
    <xf numFmtId="0" fontId="6" fillId="30" borderId="23" xfId="0" applyFont="1" applyFill="1" applyBorder="1" applyAlignment="1">
      <alignment horizontal="center"/>
    </xf>
    <xf numFmtId="0" fontId="6" fillId="30" borderId="17" xfId="0" applyFont="1" applyFill="1" applyBorder="1" applyAlignment="1">
      <alignment horizontal="center"/>
    </xf>
    <xf numFmtId="0" fontId="6" fillId="0" borderId="35"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6" fillId="0" borderId="34" xfId="0" applyFont="1" applyBorder="1" applyAlignment="1">
      <alignment horizontal="center"/>
    </xf>
    <xf numFmtId="0" fontId="6" fillId="49" borderId="19" xfId="0" applyFont="1" applyFill="1" applyBorder="1" applyAlignment="1">
      <alignment horizontal="center"/>
    </xf>
    <xf numFmtId="0" fontId="3" fillId="47" borderId="40" xfId="0" applyFont="1" applyFill="1" applyBorder="1" applyAlignment="1">
      <alignment horizontal="center" vertical="center"/>
    </xf>
    <xf numFmtId="0" fontId="6" fillId="47" borderId="40" xfId="0" applyFont="1" applyFill="1" applyBorder="1" applyAlignment="1">
      <alignment horizontal="center" vertical="center"/>
    </xf>
    <xf numFmtId="0" fontId="6" fillId="49" borderId="39" xfId="0" applyFont="1" applyFill="1" applyBorder="1" applyAlignment="1">
      <alignment horizontal="center" vertical="center"/>
    </xf>
    <xf numFmtId="0" fontId="6" fillId="49" borderId="36" xfId="0" applyFont="1" applyFill="1" applyBorder="1" applyAlignment="1">
      <alignment horizontal="center" vertical="center"/>
    </xf>
    <xf numFmtId="0" fontId="6" fillId="49" borderId="17" xfId="0" applyFont="1" applyFill="1" applyBorder="1" applyAlignment="1">
      <alignment horizontal="center" vertical="center"/>
    </xf>
    <xf numFmtId="0" fontId="14" fillId="0" borderId="0" xfId="1867" applyFont="1" applyAlignment="1">
      <alignment horizontal="left" vertical="top" wrapText="1"/>
    </xf>
    <xf numFmtId="49" fontId="13" fillId="47" borderId="40" xfId="1867" applyNumberFormat="1" applyFont="1" applyFill="1" applyBorder="1" applyAlignment="1">
      <alignment horizontal="center"/>
    </xf>
    <xf numFmtId="0" fontId="13" fillId="47" borderId="40" xfId="1867" applyFont="1" applyFill="1" applyBorder="1" applyAlignment="1">
      <alignment horizontal="center"/>
    </xf>
    <xf numFmtId="49" fontId="13" fillId="0" borderId="40" xfId="1867" applyNumberFormat="1" applyFont="1" applyFill="1" applyBorder="1" applyAlignment="1">
      <alignment horizontal="center" vertical="center"/>
    </xf>
    <xf numFmtId="0" fontId="12" fillId="0" borderId="0" xfId="1867" applyFont="1" applyAlignment="1">
      <alignment horizontal="left" wrapText="1"/>
    </xf>
    <xf numFmtId="0" fontId="13" fillId="30" borderId="17" xfId="1867" applyFont="1" applyFill="1" applyBorder="1" applyAlignment="1">
      <alignment horizontal="center"/>
    </xf>
    <xf numFmtId="0" fontId="13" fillId="47" borderId="0" xfId="1867" applyFont="1" applyFill="1" applyBorder="1" applyAlignment="1">
      <alignment horizontal="center"/>
    </xf>
    <xf numFmtId="0" fontId="157" fillId="49" borderId="23" xfId="0" applyFont="1" applyFill="1" applyBorder="1" applyAlignment="1">
      <alignment horizontal="center"/>
    </xf>
    <xf numFmtId="0" fontId="157" fillId="49" borderId="17" xfId="0" applyFont="1" applyFill="1" applyBorder="1" applyAlignment="1">
      <alignment horizontal="center"/>
    </xf>
    <xf numFmtId="2" fontId="13" fillId="47" borderId="40" xfId="0" applyNumberFormat="1" applyFont="1" applyFill="1" applyBorder="1" applyAlignment="1">
      <alignment horizontal="center" vertical="center" wrapText="1"/>
    </xf>
    <xf numFmtId="0" fontId="14" fillId="0" borderId="0" xfId="1686" applyFont="1" applyBorder="1" applyAlignment="1">
      <alignment horizontal="left" vertical="center" wrapText="1"/>
    </xf>
    <xf numFmtId="3" fontId="125" fillId="49" borderId="37" xfId="0" applyNumberFormat="1" applyFont="1" applyFill="1" applyBorder="1" applyAlignment="1">
      <alignment horizontal="center" vertical="center" wrapText="1"/>
    </xf>
    <xf numFmtId="3" fontId="125" fillId="49" borderId="38" xfId="0" applyNumberFormat="1" applyFont="1" applyFill="1" applyBorder="1" applyAlignment="1">
      <alignment horizontal="center" vertical="center" wrapText="1"/>
    </xf>
    <xf numFmtId="3" fontId="125" fillId="49" borderId="40" xfId="0" applyNumberFormat="1" applyFont="1" applyFill="1" applyBorder="1" applyAlignment="1">
      <alignment horizontal="center" vertical="center" wrapText="1"/>
    </xf>
    <xf numFmtId="175" fontId="3" fillId="47" borderId="40" xfId="0" applyNumberFormat="1" applyFont="1" applyFill="1" applyBorder="1" applyAlignment="1">
      <alignment horizontal="center" vertical="center"/>
    </xf>
    <xf numFmtId="0" fontId="0" fillId="0" borderId="40" xfId="0" applyBorder="1" applyAlignment="1">
      <alignment horizontal="center" vertical="center"/>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3" fillId="48" borderId="40" xfId="0" applyFont="1" applyFill="1" applyBorder="1" applyAlignment="1">
      <alignment horizontal="center" vertical="center" wrapText="1"/>
    </xf>
    <xf numFmtId="0" fontId="4" fillId="0" borderId="0" xfId="0" applyFont="1" applyAlignment="1">
      <alignment horizontal="left" vertical="center" wrapText="1"/>
    </xf>
    <xf numFmtId="0" fontId="14" fillId="0" borderId="0" xfId="0" applyFont="1" applyBorder="1" applyAlignment="1">
      <alignment wrapText="1"/>
    </xf>
    <xf numFmtId="0" fontId="14" fillId="0" borderId="0" xfId="1845" applyFont="1" applyAlignment="1">
      <alignment vertical="center" wrapText="1"/>
    </xf>
    <xf numFmtId="0" fontId="0" fillId="0" borderId="0" xfId="0" applyAlignment="1">
      <alignment vertical="center" wrapText="1"/>
    </xf>
    <xf numFmtId="0" fontId="12" fillId="0" borderId="19" xfId="2019" applyFont="1" applyBorder="1" applyAlignment="1">
      <alignment horizontal="left" vertical="center" wrapText="1"/>
    </xf>
    <xf numFmtId="0" fontId="11" fillId="0" borderId="19" xfId="1845" applyBorder="1" applyAlignment="1">
      <alignment vertical="center" wrapText="1"/>
    </xf>
    <xf numFmtId="0" fontId="13" fillId="49" borderId="24" xfId="2019" applyFont="1" applyFill="1" applyBorder="1" applyAlignment="1">
      <alignment horizontal="center" vertical="center" wrapText="1"/>
    </xf>
    <xf numFmtId="0" fontId="13" fillId="49" borderId="1" xfId="2019" applyFont="1" applyFill="1" applyBorder="1" applyAlignment="1">
      <alignment horizontal="center" vertical="center" wrapText="1"/>
    </xf>
    <xf numFmtId="0" fontId="13" fillId="49" borderId="23" xfId="2019" applyFont="1" applyFill="1" applyBorder="1" applyAlignment="1">
      <alignment horizontal="center" vertical="center" wrapText="1"/>
    </xf>
    <xf numFmtId="0" fontId="13" fillId="30" borderId="1" xfId="2019" applyFont="1" applyFill="1" applyBorder="1" applyAlignment="1">
      <alignment horizontal="center" vertical="center" wrapText="1" shrinkToFit="1"/>
    </xf>
    <xf numFmtId="0" fontId="13" fillId="30" borderId="23" xfId="2019" applyFont="1" applyFill="1" applyBorder="1" applyAlignment="1">
      <alignment horizontal="center" vertical="center" wrapText="1" shrinkToFit="1"/>
    </xf>
    <xf numFmtId="0" fontId="13" fillId="47" borderId="40" xfId="2019" applyFont="1" applyFill="1" applyBorder="1" applyAlignment="1">
      <alignment horizontal="center" vertical="center" shrinkToFit="1"/>
    </xf>
  </cellXfs>
  <cellStyles count="2441">
    <cellStyle name="0mitP" xfId="1"/>
    <cellStyle name="0ohneP" xfId="2"/>
    <cellStyle name="10mitP" xfId="3"/>
    <cellStyle name="1mitP" xfId="4"/>
    <cellStyle name="20 % - Akzent1 10" xfId="5"/>
    <cellStyle name="20 % - Akzent1 11" xfId="6"/>
    <cellStyle name="20 % - Akzent1 12" xfId="7"/>
    <cellStyle name="20 % - Akzent1 13" xfId="8"/>
    <cellStyle name="20 % - Akzent1 14" xfId="9"/>
    <cellStyle name="20 % - Akzent1 15" xfId="10"/>
    <cellStyle name="20 % - Akzent1 16" xfId="11"/>
    <cellStyle name="20 % - Akzent1 2" xfId="12"/>
    <cellStyle name="20 % - Akzent1 2 2" xfId="13"/>
    <cellStyle name="20 % - Akzent1 2 3" xfId="14"/>
    <cellStyle name="20 % - Akzent1 2 4" xfId="15"/>
    <cellStyle name="20 % - Akzent1 2 5" xfId="16"/>
    <cellStyle name="20 % - Akzent1 2 6" xfId="17"/>
    <cellStyle name="20 % - Akzent1 3" xfId="18"/>
    <cellStyle name="20 % - Akzent1 3 2" xfId="19"/>
    <cellStyle name="20 % - Akzent1 4" xfId="20"/>
    <cellStyle name="20 % - Akzent1 4 2" xfId="21"/>
    <cellStyle name="20 % - Akzent1 5" xfId="22"/>
    <cellStyle name="20 % - Akzent1 5 2" xfId="23"/>
    <cellStyle name="20 % - Akzent1 5 3" xfId="24"/>
    <cellStyle name="20 % - Akzent1 6" xfId="25"/>
    <cellStyle name="20 % - Akzent1 6 2" xfId="26"/>
    <cellStyle name="20 % - Akzent1 6 3" xfId="27"/>
    <cellStyle name="20 % - Akzent1 6 4" xfId="28"/>
    <cellStyle name="20 % - Akzent1 7" xfId="29"/>
    <cellStyle name="20 % - Akzent1 7 2" xfId="30"/>
    <cellStyle name="20 % - Akzent1 7 3" xfId="31"/>
    <cellStyle name="20 % - Akzent1 8" xfId="32"/>
    <cellStyle name="20 % - Akzent1 9" xfId="33"/>
    <cellStyle name="20 % - Akzent2 10" xfId="34"/>
    <cellStyle name="20 % - Akzent2 11" xfId="35"/>
    <cellStyle name="20 % - Akzent2 12" xfId="36"/>
    <cellStyle name="20 % - Akzent2 13" xfId="37"/>
    <cellStyle name="20 % - Akzent2 14" xfId="38"/>
    <cellStyle name="20 % - Akzent2 15" xfId="39"/>
    <cellStyle name="20 % - Akzent2 16" xfId="40"/>
    <cellStyle name="20 % - Akzent2 2" xfId="41"/>
    <cellStyle name="20 % - Akzent2 2 2" xfId="42"/>
    <cellStyle name="20 % - Akzent2 2 3" xfId="43"/>
    <cellStyle name="20 % - Akzent2 2 4" xfId="44"/>
    <cellStyle name="20 % - Akzent2 2 5" xfId="45"/>
    <cellStyle name="20 % - Akzent2 2 6" xfId="46"/>
    <cellStyle name="20 % - Akzent2 3" xfId="47"/>
    <cellStyle name="20 % - Akzent2 3 2" xfId="48"/>
    <cellStyle name="20 % - Akzent2 4" xfId="49"/>
    <cellStyle name="20 % - Akzent2 4 2" xfId="50"/>
    <cellStyle name="20 % - Akzent2 5" xfId="51"/>
    <cellStyle name="20 % - Akzent2 5 2" xfId="52"/>
    <cellStyle name="20 % - Akzent2 5 3" xfId="53"/>
    <cellStyle name="20 % - Akzent2 6" xfId="54"/>
    <cellStyle name="20 % - Akzent2 6 2" xfId="55"/>
    <cellStyle name="20 % - Akzent2 6 3" xfId="56"/>
    <cellStyle name="20 % - Akzent2 6 4" xfId="57"/>
    <cellStyle name="20 % - Akzent2 7" xfId="58"/>
    <cellStyle name="20 % - Akzent2 7 2" xfId="59"/>
    <cellStyle name="20 % - Akzent2 7 3" xfId="60"/>
    <cellStyle name="20 % - Akzent2 8" xfId="61"/>
    <cellStyle name="20 % - Akzent2 9" xfId="62"/>
    <cellStyle name="20 % - Akzent3 10" xfId="63"/>
    <cellStyle name="20 % - Akzent3 11" xfId="64"/>
    <cellStyle name="20 % - Akzent3 12" xfId="65"/>
    <cellStyle name="20 % - Akzent3 13" xfId="66"/>
    <cellStyle name="20 % - Akzent3 14" xfId="67"/>
    <cellStyle name="20 % - Akzent3 15" xfId="68"/>
    <cellStyle name="20 % - Akzent3 16" xfId="69"/>
    <cellStyle name="20 % - Akzent3 2" xfId="70"/>
    <cellStyle name="20 % - Akzent3 2 2" xfId="71"/>
    <cellStyle name="20 % - Akzent3 2 3" xfId="72"/>
    <cellStyle name="20 % - Akzent3 2 4" xfId="73"/>
    <cellStyle name="20 % - Akzent3 2 5" xfId="74"/>
    <cellStyle name="20 % - Akzent3 2 6" xfId="75"/>
    <cellStyle name="20 % - Akzent3 3" xfId="76"/>
    <cellStyle name="20 % - Akzent3 3 2" xfId="77"/>
    <cellStyle name="20 % - Akzent3 4" xfId="78"/>
    <cellStyle name="20 % - Akzent3 4 2" xfId="79"/>
    <cellStyle name="20 % - Akzent3 5" xfId="80"/>
    <cellStyle name="20 % - Akzent3 5 2" xfId="81"/>
    <cellStyle name="20 % - Akzent3 5 3" xfId="82"/>
    <cellStyle name="20 % - Akzent3 6" xfId="83"/>
    <cellStyle name="20 % - Akzent3 6 2" xfId="84"/>
    <cellStyle name="20 % - Akzent3 6 3" xfId="85"/>
    <cellStyle name="20 % - Akzent3 6 4" xfId="86"/>
    <cellStyle name="20 % - Akzent3 7" xfId="87"/>
    <cellStyle name="20 % - Akzent3 7 2" xfId="88"/>
    <cellStyle name="20 % - Akzent3 7 3" xfId="89"/>
    <cellStyle name="20 % - Akzent3 8" xfId="90"/>
    <cellStyle name="20 % - Akzent3 9" xfId="91"/>
    <cellStyle name="20 % - Akzent4 10" xfId="92"/>
    <cellStyle name="20 % - Akzent4 11" xfId="93"/>
    <cellStyle name="20 % - Akzent4 12" xfId="94"/>
    <cellStyle name="20 % - Akzent4 13" xfId="95"/>
    <cellStyle name="20 % - Akzent4 14" xfId="96"/>
    <cellStyle name="20 % - Akzent4 15" xfId="97"/>
    <cellStyle name="20 % - Akzent4 16" xfId="98"/>
    <cellStyle name="20 % - Akzent4 2" xfId="99"/>
    <cellStyle name="20 % - Akzent4 2 2" xfId="100"/>
    <cellStyle name="20 % - Akzent4 2 3" xfId="101"/>
    <cellStyle name="20 % - Akzent4 2 4" xfId="102"/>
    <cellStyle name="20 % - Akzent4 2 5" xfId="103"/>
    <cellStyle name="20 % - Akzent4 2 6" xfId="104"/>
    <cellStyle name="20 % - Akzent4 3" xfId="105"/>
    <cellStyle name="20 % - Akzent4 3 2" xfId="106"/>
    <cellStyle name="20 % - Akzent4 4" xfId="107"/>
    <cellStyle name="20 % - Akzent4 4 2" xfId="108"/>
    <cellStyle name="20 % - Akzent4 5" xfId="109"/>
    <cellStyle name="20 % - Akzent4 5 2" xfId="110"/>
    <cellStyle name="20 % - Akzent4 5 3" xfId="111"/>
    <cellStyle name="20 % - Akzent4 6" xfId="112"/>
    <cellStyle name="20 % - Akzent4 6 2" xfId="113"/>
    <cellStyle name="20 % - Akzent4 6 3" xfId="114"/>
    <cellStyle name="20 % - Akzent4 6 4" xfId="115"/>
    <cellStyle name="20 % - Akzent4 7" xfId="116"/>
    <cellStyle name="20 % - Akzent4 7 2" xfId="117"/>
    <cellStyle name="20 % - Akzent4 7 3" xfId="118"/>
    <cellStyle name="20 % - Akzent4 8" xfId="119"/>
    <cellStyle name="20 % - Akzent4 9" xfId="120"/>
    <cellStyle name="20 % - Akzent5 10" xfId="121"/>
    <cellStyle name="20 % - Akzent5 11" xfId="122"/>
    <cellStyle name="20 % - Akzent5 12" xfId="123"/>
    <cellStyle name="20 % - Akzent5 13" xfId="124"/>
    <cellStyle name="20 % - Akzent5 14" xfId="125"/>
    <cellStyle name="20 % - Akzent5 15" xfId="126"/>
    <cellStyle name="20 % - Akzent5 16" xfId="127"/>
    <cellStyle name="20 % - Akzent5 2" xfId="128"/>
    <cellStyle name="20 % - Akzent5 2 2" xfId="129"/>
    <cellStyle name="20 % - Akzent5 2 3" xfId="130"/>
    <cellStyle name="20 % - Akzent5 2 4" xfId="131"/>
    <cellStyle name="20 % - Akzent5 2 5" xfId="132"/>
    <cellStyle name="20 % - Akzent5 2 6" xfId="133"/>
    <cellStyle name="20 % - Akzent5 3" xfId="134"/>
    <cellStyle name="20 % - Akzent5 3 2" xfId="135"/>
    <cellStyle name="20 % - Akzent5 4" xfId="136"/>
    <cellStyle name="20 % - Akzent5 4 2" xfId="137"/>
    <cellStyle name="20 % - Akzent5 5" xfId="138"/>
    <cellStyle name="20 % - Akzent5 5 2" xfId="139"/>
    <cellStyle name="20 % - Akzent5 5 3" xfId="140"/>
    <cellStyle name="20 % - Akzent5 6" xfId="141"/>
    <cellStyle name="20 % - Akzent5 6 2" xfId="142"/>
    <cellStyle name="20 % - Akzent5 6 3" xfId="143"/>
    <cellStyle name="20 % - Akzent5 6 4" xfId="144"/>
    <cellStyle name="20 % - Akzent5 7" xfId="145"/>
    <cellStyle name="20 % - Akzent5 7 2" xfId="146"/>
    <cellStyle name="20 % - Akzent5 7 3" xfId="147"/>
    <cellStyle name="20 % - Akzent5 8" xfId="148"/>
    <cellStyle name="20 % - Akzent5 9" xfId="149"/>
    <cellStyle name="20 % - Akzent6 10" xfId="150"/>
    <cellStyle name="20 % - Akzent6 11" xfId="151"/>
    <cellStyle name="20 % - Akzent6 12" xfId="152"/>
    <cellStyle name="20 % - Akzent6 13" xfId="153"/>
    <cellStyle name="20 % - Akzent6 14" xfId="154"/>
    <cellStyle name="20 % - Akzent6 15" xfId="155"/>
    <cellStyle name="20 % - Akzent6 16" xfId="156"/>
    <cellStyle name="20 % - Akzent6 2" xfId="157"/>
    <cellStyle name="20 % - Akzent6 2 2" xfId="158"/>
    <cellStyle name="20 % - Akzent6 2 3" xfId="159"/>
    <cellStyle name="20 % - Akzent6 2 4" xfId="160"/>
    <cellStyle name="20 % - Akzent6 2 5" xfId="161"/>
    <cellStyle name="20 % - Akzent6 2 6" xfId="162"/>
    <cellStyle name="20 % - Akzent6 3" xfId="163"/>
    <cellStyle name="20 % - Akzent6 3 2" xfId="164"/>
    <cellStyle name="20 % - Akzent6 4" xfId="165"/>
    <cellStyle name="20 % - Akzent6 4 2" xfId="166"/>
    <cellStyle name="20 % - Akzent6 5" xfId="167"/>
    <cellStyle name="20 % - Akzent6 5 2" xfId="168"/>
    <cellStyle name="20 % - Akzent6 5 3" xfId="169"/>
    <cellStyle name="20 % - Akzent6 6" xfId="170"/>
    <cellStyle name="20 % - Akzent6 6 2" xfId="171"/>
    <cellStyle name="20 % - Akzent6 6 3" xfId="172"/>
    <cellStyle name="20 % - Akzent6 6 4" xfId="173"/>
    <cellStyle name="20 % - Akzent6 7" xfId="174"/>
    <cellStyle name="20 % - Akzent6 7 2" xfId="175"/>
    <cellStyle name="20 % - Akzent6 7 3" xfId="176"/>
    <cellStyle name="20 % - Akzent6 8" xfId="177"/>
    <cellStyle name="20 % - Akzent6 9" xfId="178"/>
    <cellStyle name="20% - Accent1" xfId="179"/>
    <cellStyle name="20% - Accent1 2" xfId="180"/>
    <cellStyle name="20% - Accent2" xfId="181"/>
    <cellStyle name="20% - Accent2 2" xfId="182"/>
    <cellStyle name="20% - Accent3" xfId="183"/>
    <cellStyle name="20% - Accent3 2" xfId="184"/>
    <cellStyle name="20% - Accent4" xfId="185"/>
    <cellStyle name="20% - Accent4 2" xfId="186"/>
    <cellStyle name="20% - Accent5" xfId="187"/>
    <cellStyle name="20% - Accent5 2" xfId="188"/>
    <cellStyle name="20% - Accent6" xfId="189"/>
    <cellStyle name="20% - Accent6 2" xfId="190"/>
    <cellStyle name="20% - Akzent1" xfId="191"/>
    <cellStyle name="20% - Akzent1 2" xfId="192"/>
    <cellStyle name="20% - Akzent1 2 2" xfId="193"/>
    <cellStyle name="20% - Akzent1 2 2 2" xfId="194"/>
    <cellStyle name="20% - Akzent1 2 3" xfId="195"/>
    <cellStyle name="20% - Akzent1_11.04.19 - Tabellen" xfId="196"/>
    <cellStyle name="20% - Akzent2" xfId="197"/>
    <cellStyle name="20% - Akzent2 2" xfId="198"/>
    <cellStyle name="20% - Akzent2 2 2" xfId="199"/>
    <cellStyle name="20% - Akzent2 2 2 2" xfId="200"/>
    <cellStyle name="20% - Akzent2 2 3" xfId="201"/>
    <cellStyle name="20% - Akzent2_11.04.19 - Tabellen" xfId="202"/>
    <cellStyle name="20% - Akzent3" xfId="203"/>
    <cellStyle name="20% - Akzent3 2" xfId="204"/>
    <cellStyle name="20% - Akzent3 2 2" xfId="205"/>
    <cellStyle name="20% - Akzent3 2 2 2" xfId="206"/>
    <cellStyle name="20% - Akzent3 2 3" xfId="207"/>
    <cellStyle name="20% - Akzent3_11.04.19 - Tabellen" xfId="208"/>
    <cellStyle name="20% - Akzent4" xfId="209"/>
    <cellStyle name="20% - Akzent4 2" xfId="210"/>
    <cellStyle name="20% - Akzent4 2 2" xfId="211"/>
    <cellStyle name="20% - Akzent4 2 2 2" xfId="212"/>
    <cellStyle name="20% - Akzent4 2 3" xfId="213"/>
    <cellStyle name="20% - Akzent4_11.04.19 - Tabellen" xfId="214"/>
    <cellStyle name="20% - Akzent5" xfId="215"/>
    <cellStyle name="20% - Akzent5 2" xfId="216"/>
    <cellStyle name="20% - Akzent5 2 2" xfId="217"/>
    <cellStyle name="20% - Akzent5 2 2 2" xfId="218"/>
    <cellStyle name="20% - Akzent5 2 3" xfId="219"/>
    <cellStyle name="20% - Akzent5_BBE14 Abb. G2 MZ 130802" xfId="220"/>
    <cellStyle name="20% - Akzent6" xfId="221"/>
    <cellStyle name="20% - Akzent6 2" xfId="222"/>
    <cellStyle name="20% - Akzent6 2 2" xfId="223"/>
    <cellStyle name="20% - Akzent6 2 2 2" xfId="224"/>
    <cellStyle name="20% - Akzent6 2 3" xfId="225"/>
    <cellStyle name="20% - Akzent6_11.04.19 - Tabellen" xfId="226"/>
    <cellStyle name="3mitP" xfId="227"/>
    <cellStyle name="3mitP 2" xfId="228"/>
    <cellStyle name="3ohneP" xfId="229"/>
    <cellStyle name="4" xfId="230"/>
    <cellStyle name="4_5225402107005(1)" xfId="231"/>
    <cellStyle name="4_DeckblattNeu" xfId="232"/>
    <cellStyle name="4_III_Tagesbetreuung_2010_Rev1" xfId="233"/>
    <cellStyle name="4_III_Tagesbetreuung_2010_Rev1 2" xfId="234"/>
    <cellStyle name="4_leertabellen_teil_iii" xfId="235"/>
    <cellStyle name="4_leertabellen_teil_iii 2" xfId="236"/>
    <cellStyle name="4_Merkmalsuebersicht_neu" xfId="237"/>
    <cellStyle name="4_Tab. F1-3" xfId="238"/>
    <cellStyle name="4_Tab_III_1_1-10_neu_Endgueltig" xfId="239"/>
    <cellStyle name="4_tabellen_teil_iii_2011_l12" xfId="240"/>
    <cellStyle name="40 % - Akzent1 10" xfId="241"/>
    <cellStyle name="40 % - Akzent1 11" xfId="242"/>
    <cellStyle name="40 % - Akzent1 12" xfId="243"/>
    <cellStyle name="40 % - Akzent1 13" xfId="244"/>
    <cellStyle name="40 % - Akzent1 14" xfId="245"/>
    <cellStyle name="40 % - Akzent1 15" xfId="246"/>
    <cellStyle name="40 % - Akzent1 16" xfId="247"/>
    <cellStyle name="40 % - Akzent1 2" xfId="248"/>
    <cellStyle name="40 % - Akzent1 2 2" xfId="249"/>
    <cellStyle name="40 % - Akzent1 2 3" xfId="250"/>
    <cellStyle name="40 % - Akzent1 2 4" xfId="251"/>
    <cellStyle name="40 % - Akzent1 2 5" xfId="252"/>
    <cellStyle name="40 % - Akzent1 2 6" xfId="253"/>
    <cellStyle name="40 % - Akzent1 3" xfId="254"/>
    <cellStyle name="40 % - Akzent1 3 2" xfId="255"/>
    <cellStyle name="40 % - Akzent1 4" xfId="256"/>
    <cellStyle name="40 % - Akzent1 4 2" xfId="257"/>
    <cellStyle name="40 % - Akzent1 5" xfId="258"/>
    <cellStyle name="40 % - Akzent1 5 2" xfId="259"/>
    <cellStyle name="40 % - Akzent1 5 3" xfId="260"/>
    <cellStyle name="40 % - Akzent1 6" xfId="261"/>
    <cellStyle name="40 % - Akzent1 6 2" xfId="262"/>
    <cellStyle name="40 % - Akzent1 6 3" xfId="263"/>
    <cellStyle name="40 % - Akzent1 6 4" xfId="264"/>
    <cellStyle name="40 % - Akzent1 7" xfId="265"/>
    <cellStyle name="40 % - Akzent1 7 2" xfId="266"/>
    <cellStyle name="40 % - Akzent1 7 3" xfId="267"/>
    <cellStyle name="40 % - Akzent1 8" xfId="268"/>
    <cellStyle name="40 % - Akzent1 9" xfId="269"/>
    <cellStyle name="40 % - Akzent2 10" xfId="270"/>
    <cellStyle name="40 % - Akzent2 11" xfId="271"/>
    <cellStyle name="40 % - Akzent2 12" xfId="272"/>
    <cellStyle name="40 % - Akzent2 13" xfId="273"/>
    <cellStyle name="40 % - Akzent2 14" xfId="274"/>
    <cellStyle name="40 % - Akzent2 15" xfId="275"/>
    <cellStyle name="40 % - Akzent2 16" xfId="276"/>
    <cellStyle name="40 % - Akzent2 2" xfId="277"/>
    <cellStyle name="40 % - Akzent2 2 2" xfId="278"/>
    <cellStyle name="40 % - Akzent2 2 3" xfId="279"/>
    <cellStyle name="40 % - Akzent2 2 4" xfId="280"/>
    <cellStyle name="40 % - Akzent2 2 5" xfId="281"/>
    <cellStyle name="40 % - Akzent2 2 6" xfId="282"/>
    <cellStyle name="40 % - Akzent2 3" xfId="283"/>
    <cellStyle name="40 % - Akzent2 3 2" xfId="284"/>
    <cellStyle name="40 % - Akzent2 4" xfId="285"/>
    <cellStyle name="40 % - Akzent2 4 2" xfId="286"/>
    <cellStyle name="40 % - Akzent2 5" xfId="287"/>
    <cellStyle name="40 % - Akzent2 5 2" xfId="288"/>
    <cellStyle name="40 % - Akzent2 5 3" xfId="289"/>
    <cellStyle name="40 % - Akzent2 6" xfId="290"/>
    <cellStyle name="40 % - Akzent2 6 2" xfId="291"/>
    <cellStyle name="40 % - Akzent2 6 3" xfId="292"/>
    <cellStyle name="40 % - Akzent2 6 4" xfId="293"/>
    <cellStyle name="40 % - Akzent2 7" xfId="294"/>
    <cellStyle name="40 % - Akzent2 7 2" xfId="295"/>
    <cellStyle name="40 % - Akzent2 7 3" xfId="296"/>
    <cellStyle name="40 % - Akzent2 8" xfId="297"/>
    <cellStyle name="40 % - Akzent2 9" xfId="298"/>
    <cellStyle name="40 % - Akzent3 10" xfId="299"/>
    <cellStyle name="40 % - Akzent3 11" xfId="300"/>
    <cellStyle name="40 % - Akzent3 12" xfId="301"/>
    <cellStyle name="40 % - Akzent3 13" xfId="302"/>
    <cellStyle name="40 % - Akzent3 14" xfId="303"/>
    <cellStyle name="40 % - Akzent3 15" xfId="304"/>
    <cellStyle name="40 % - Akzent3 16" xfId="305"/>
    <cellStyle name="40 % - Akzent3 2" xfId="306"/>
    <cellStyle name="40 % - Akzent3 2 2" xfId="307"/>
    <cellStyle name="40 % - Akzent3 2 3" xfId="308"/>
    <cellStyle name="40 % - Akzent3 2 4" xfId="309"/>
    <cellStyle name="40 % - Akzent3 2 5" xfId="310"/>
    <cellStyle name="40 % - Akzent3 2 6" xfId="311"/>
    <cellStyle name="40 % - Akzent3 3" xfId="312"/>
    <cellStyle name="40 % - Akzent3 3 2" xfId="313"/>
    <cellStyle name="40 % - Akzent3 4" xfId="314"/>
    <cellStyle name="40 % - Akzent3 4 2" xfId="315"/>
    <cellStyle name="40 % - Akzent3 5" xfId="316"/>
    <cellStyle name="40 % - Akzent3 5 2" xfId="317"/>
    <cellStyle name="40 % - Akzent3 5 3" xfId="318"/>
    <cellStyle name="40 % - Akzent3 6" xfId="319"/>
    <cellStyle name="40 % - Akzent3 6 2" xfId="320"/>
    <cellStyle name="40 % - Akzent3 6 3" xfId="321"/>
    <cellStyle name="40 % - Akzent3 6 4" xfId="322"/>
    <cellStyle name="40 % - Akzent3 7" xfId="323"/>
    <cellStyle name="40 % - Akzent3 7 2" xfId="324"/>
    <cellStyle name="40 % - Akzent3 7 3" xfId="325"/>
    <cellStyle name="40 % - Akzent3 8" xfId="326"/>
    <cellStyle name="40 % - Akzent3 9" xfId="327"/>
    <cellStyle name="40 % - Akzent4 10" xfId="328"/>
    <cellStyle name="40 % - Akzent4 11" xfId="329"/>
    <cellStyle name="40 % - Akzent4 12" xfId="330"/>
    <cellStyle name="40 % - Akzent4 13" xfId="331"/>
    <cellStyle name="40 % - Akzent4 14" xfId="332"/>
    <cellStyle name="40 % - Akzent4 15" xfId="333"/>
    <cellStyle name="40 % - Akzent4 16" xfId="334"/>
    <cellStyle name="40 % - Akzent4 2" xfId="335"/>
    <cellStyle name="40 % - Akzent4 2 2" xfId="336"/>
    <cellStyle name="40 % - Akzent4 2 3" xfId="337"/>
    <cellStyle name="40 % - Akzent4 2 4" xfId="338"/>
    <cellStyle name="40 % - Akzent4 2 5" xfId="339"/>
    <cellStyle name="40 % - Akzent4 2 6" xfId="340"/>
    <cellStyle name="40 % - Akzent4 3" xfId="341"/>
    <cellStyle name="40 % - Akzent4 3 2" xfId="342"/>
    <cellStyle name="40 % - Akzent4 4" xfId="343"/>
    <cellStyle name="40 % - Akzent4 4 2" xfId="344"/>
    <cellStyle name="40 % - Akzent4 5" xfId="345"/>
    <cellStyle name="40 % - Akzent4 5 2" xfId="346"/>
    <cellStyle name="40 % - Akzent4 5 3" xfId="347"/>
    <cellStyle name="40 % - Akzent4 6" xfId="348"/>
    <cellStyle name="40 % - Akzent4 6 2" xfId="349"/>
    <cellStyle name="40 % - Akzent4 6 3" xfId="350"/>
    <cellStyle name="40 % - Akzent4 6 4" xfId="351"/>
    <cellStyle name="40 % - Akzent4 7" xfId="352"/>
    <cellStyle name="40 % - Akzent4 7 2" xfId="353"/>
    <cellStyle name="40 % - Akzent4 7 3" xfId="354"/>
    <cellStyle name="40 % - Akzent4 8" xfId="355"/>
    <cellStyle name="40 % - Akzent4 9" xfId="356"/>
    <cellStyle name="40 % - Akzent5 10" xfId="357"/>
    <cellStyle name="40 % - Akzent5 11" xfId="358"/>
    <cellStyle name="40 % - Akzent5 12" xfId="359"/>
    <cellStyle name="40 % - Akzent5 13" xfId="360"/>
    <cellStyle name="40 % - Akzent5 14" xfId="361"/>
    <cellStyle name="40 % - Akzent5 15" xfId="362"/>
    <cellStyle name="40 % - Akzent5 16" xfId="363"/>
    <cellStyle name="40 % - Akzent5 2" xfId="364"/>
    <cellStyle name="40 % - Akzent5 2 2" xfId="365"/>
    <cellStyle name="40 % - Akzent5 2 3" xfId="366"/>
    <cellStyle name="40 % - Akzent5 2 4" xfId="367"/>
    <cellStyle name="40 % - Akzent5 2 5" xfId="368"/>
    <cellStyle name="40 % - Akzent5 2 6" xfId="369"/>
    <cellStyle name="40 % - Akzent5 3" xfId="370"/>
    <cellStyle name="40 % - Akzent5 3 2" xfId="371"/>
    <cellStyle name="40 % - Akzent5 4" xfId="372"/>
    <cellStyle name="40 % - Akzent5 4 2" xfId="373"/>
    <cellStyle name="40 % - Akzent5 5" xfId="374"/>
    <cellStyle name="40 % - Akzent5 5 2" xfId="375"/>
    <cellStyle name="40 % - Akzent5 5 3" xfId="376"/>
    <cellStyle name="40 % - Akzent5 6" xfId="377"/>
    <cellStyle name="40 % - Akzent5 6 2" xfId="378"/>
    <cellStyle name="40 % - Akzent5 6 3" xfId="379"/>
    <cellStyle name="40 % - Akzent5 6 4" xfId="380"/>
    <cellStyle name="40 % - Akzent5 7" xfId="381"/>
    <cellStyle name="40 % - Akzent5 7 2" xfId="382"/>
    <cellStyle name="40 % - Akzent5 7 3" xfId="383"/>
    <cellStyle name="40 % - Akzent5 8" xfId="384"/>
    <cellStyle name="40 % - Akzent5 9" xfId="385"/>
    <cellStyle name="40 % - Akzent6 10" xfId="386"/>
    <cellStyle name="40 % - Akzent6 11" xfId="387"/>
    <cellStyle name="40 % - Akzent6 12" xfId="388"/>
    <cellStyle name="40 % - Akzent6 13" xfId="389"/>
    <cellStyle name="40 % - Akzent6 14" xfId="390"/>
    <cellStyle name="40 % - Akzent6 15" xfId="391"/>
    <cellStyle name="40 % - Akzent6 16" xfId="392"/>
    <cellStyle name="40 % - Akzent6 2" xfId="393"/>
    <cellStyle name="40 % - Akzent6 2 2" xfId="394"/>
    <cellStyle name="40 % - Akzent6 2 3" xfId="395"/>
    <cellStyle name="40 % - Akzent6 2 4" xfId="396"/>
    <cellStyle name="40 % - Akzent6 2 5" xfId="397"/>
    <cellStyle name="40 % - Akzent6 2 6" xfId="398"/>
    <cellStyle name="40 % - Akzent6 3" xfId="399"/>
    <cellStyle name="40 % - Akzent6 3 2" xfId="400"/>
    <cellStyle name="40 % - Akzent6 4" xfId="401"/>
    <cellStyle name="40 % - Akzent6 4 2" xfId="402"/>
    <cellStyle name="40 % - Akzent6 5" xfId="403"/>
    <cellStyle name="40 % - Akzent6 5 2" xfId="404"/>
    <cellStyle name="40 % - Akzent6 5 3" xfId="405"/>
    <cellStyle name="40 % - Akzent6 6" xfId="406"/>
    <cellStyle name="40 % - Akzent6 6 2" xfId="407"/>
    <cellStyle name="40 % - Akzent6 6 3" xfId="408"/>
    <cellStyle name="40 % - Akzent6 6 4" xfId="409"/>
    <cellStyle name="40 % - Akzent6 7" xfId="410"/>
    <cellStyle name="40 % - Akzent6 7 2" xfId="411"/>
    <cellStyle name="40 % - Akzent6 7 3" xfId="412"/>
    <cellStyle name="40 % - Akzent6 8" xfId="413"/>
    <cellStyle name="40 % - Akzent6 9" xfId="414"/>
    <cellStyle name="40% - Accent1" xfId="415"/>
    <cellStyle name="40% - Accent1 2" xfId="416"/>
    <cellStyle name="40% - Accent2" xfId="417"/>
    <cellStyle name="40% - Accent2 2" xfId="418"/>
    <cellStyle name="40% - Accent3" xfId="419"/>
    <cellStyle name="40% - Accent3 2" xfId="420"/>
    <cellStyle name="40% - Accent4" xfId="421"/>
    <cellStyle name="40% - Accent4 2" xfId="422"/>
    <cellStyle name="40% - Accent5" xfId="423"/>
    <cellStyle name="40% - Accent5 2" xfId="424"/>
    <cellStyle name="40% - Accent6" xfId="425"/>
    <cellStyle name="40% - Accent6 2" xfId="426"/>
    <cellStyle name="40% - Akzent1" xfId="427"/>
    <cellStyle name="40% - Akzent1 2" xfId="428"/>
    <cellStyle name="40% - Akzent1 2 2" xfId="429"/>
    <cellStyle name="40% - Akzent1 2 2 2" xfId="430"/>
    <cellStyle name="40% - Akzent1 2 3" xfId="431"/>
    <cellStyle name="40% - Akzent1_11.04.19 - Tabellen" xfId="432"/>
    <cellStyle name="40% - Akzent2" xfId="433"/>
    <cellStyle name="40% - Akzent2 2" xfId="434"/>
    <cellStyle name="40% - Akzent2 2 2" xfId="435"/>
    <cellStyle name="40% - Akzent2 2 2 2" xfId="436"/>
    <cellStyle name="40% - Akzent2 2 3" xfId="437"/>
    <cellStyle name="40% - Akzent2_BBE14 Abb. G2 MZ 130802" xfId="438"/>
    <cellStyle name="40% - Akzent3" xfId="439"/>
    <cellStyle name="40% - Akzent3 2" xfId="440"/>
    <cellStyle name="40% - Akzent3 2 2" xfId="441"/>
    <cellStyle name="40% - Akzent3 2 2 2" xfId="442"/>
    <cellStyle name="40% - Akzent3 2 3" xfId="443"/>
    <cellStyle name="40% - Akzent3_11.04.19 - Tabellen" xfId="444"/>
    <cellStyle name="40% - Akzent4" xfId="445"/>
    <cellStyle name="40% - Akzent4 2" xfId="446"/>
    <cellStyle name="40% - Akzent4 2 2" xfId="447"/>
    <cellStyle name="40% - Akzent4 2 2 2" xfId="448"/>
    <cellStyle name="40% - Akzent4 2 3" xfId="449"/>
    <cellStyle name="40% - Akzent4_11.04.19 - Tabellen" xfId="450"/>
    <cellStyle name="40% - Akzent5" xfId="451"/>
    <cellStyle name="40% - Akzent5 2" xfId="452"/>
    <cellStyle name="40% - Akzent5 2 2" xfId="453"/>
    <cellStyle name="40% - Akzent5 2 2 2" xfId="454"/>
    <cellStyle name="40% - Akzent5 2 3" xfId="455"/>
    <cellStyle name="40% - Akzent5_BBE14 Abb. G2 MZ 130802" xfId="456"/>
    <cellStyle name="40% - Akzent6" xfId="457"/>
    <cellStyle name="40% - Akzent6 2" xfId="458"/>
    <cellStyle name="40% - Akzent6 2 2" xfId="459"/>
    <cellStyle name="40% - Akzent6 2 2 2" xfId="460"/>
    <cellStyle name="40% - Akzent6 2 3" xfId="461"/>
    <cellStyle name="40% - Akzent6_11.04.19 - Tabellen" xfId="462"/>
    <cellStyle name="4mitP" xfId="463"/>
    <cellStyle name="5" xfId="464"/>
    <cellStyle name="5_5225402107005(1)" xfId="465"/>
    <cellStyle name="5_DeckblattNeu" xfId="466"/>
    <cellStyle name="5_III_Tagesbetreuung_2010_Rev1" xfId="467"/>
    <cellStyle name="5_III_Tagesbetreuung_2010_Rev1 2" xfId="468"/>
    <cellStyle name="5_leertabellen_teil_iii" xfId="469"/>
    <cellStyle name="5_leertabellen_teil_iii 2" xfId="470"/>
    <cellStyle name="5_Merkmalsuebersicht_neu" xfId="471"/>
    <cellStyle name="5_Tab. F1-3" xfId="472"/>
    <cellStyle name="5_Tab_III_1_1-10_neu_Endgueltig" xfId="473"/>
    <cellStyle name="5_tabellen_teil_iii_2011_l12" xfId="474"/>
    <cellStyle name="6" xfId="475"/>
    <cellStyle name="6_5225402107005(1)" xfId="476"/>
    <cellStyle name="6_DeckblattNeu" xfId="477"/>
    <cellStyle name="6_III_Tagesbetreuung_2010_Rev1" xfId="478"/>
    <cellStyle name="6_III_Tagesbetreuung_2010_Rev1 2" xfId="479"/>
    <cellStyle name="6_leertabellen_teil_iii" xfId="480"/>
    <cellStyle name="6_leertabellen_teil_iii 2" xfId="481"/>
    <cellStyle name="6_Merkmalsuebersicht_neu" xfId="482"/>
    <cellStyle name="6_Tab. F1-3" xfId="483"/>
    <cellStyle name="6_Tab_III_1_1-10_neu_Endgueltig" xfId="484"/>
    <cellStyle name="6_tabellen_teil_iii_2011_l12" xfId="485"/>
    <cellStyle name="60 % - Akzent1 2" xfId="486"/>
    <cellStyle name="60 % - Akzent1 2 2" xfId="487"/>
    <cellStyle name="60 % - Akzent1 2 3" xfId="488"/>
    <cellStyle name="60 % - Akzent1 2 4" xfId="489"/>
    <cellStyle name="60 % - Akzent1 2 5" xfId="490"/>
    <cellStyle name="60 % - Akzent1 2 6" xfId="491"/>
    <cellStyle name="60 % - Akzent1 3" xfId="492"/>
    <cellStyle name="60 % - Akzent1 3 2" xfId="493"/>
    <cellStyle name="60 % - Akzent1 3 3" xfId="494"/>
    <cellStyle name="60 % - Akzent1 4" xfId="495"/>
    <cellStyle name="60 % - Akzent1 4 2" xfId="496"/>
    <cellStyle name="60 % - Akzent2 2" xfId="497"/>
    <cellStyle name="60 % - Akzent2 2 2" xfId="498"/>
    <cellStyle name="60 % - Akzent2 2 3" xfId="499"/>
    <cellStyle name="60 % - Akzent2 2 4" xfId="500"/>
    <cellStyle name="60 % - Akzent2 2 5" xfId="501"/>
    <cellStyle name="60 % - Akzent2 2 6" xfId="502"/>
    <cellStyle name="60 % - Akzent2 3" xfId="503"/>
    <cellStyle name="60 % - Akzent2 3 2" xfId="504"/>
    <cellStyle name="60 % - Akzent2 3 3" xfId="505"/>
    <cellStyle name="60 % - Akzent2 4" xfId="506"/>
    <cellStyle name="60 % - Akzent2 4 2" xfId="507"/>
    <cellStyle name="60 % - Akzent3 2" xfId="508"/>
    <cellStyle name="60 % - Akzent3 2 2" xfId="509"/>
    <cellStyle name="60 % - Akzent3 2 3" xfId="510"/>
    <cellStyle name="60 % - Akzent3 2 4" xfId="511"/>
    <cellStyle name="60 % - Akzent3 2 5" xfId="512"/>
    <cellStyle name="60 % - Akzent3 2 6" xfId="513"/>
    <cellStyle name="60 % - Akzent3 3" xfId="514"/>
    <cellStyle name="60 % - Akzent3 3 2" xfId="515"/>
    <cellStyle name="60 % - Akzent3 3 3" xfId="516"/>
    <cellStyle name="60 % - Akzent3 4" xfId="517"/>
    <cellStyle name="60 % - Akzent3 4 2" xfId="518"/>
    <cellStyle name="60 % - Akzent4 2" xfId="519"/>
    <cellStyle name="60 % - Akzent4 2 2" xfId="520"/>
    <cellStyle name="60 % - Akzent4 2 3" xfId="521"/>
    <cellStyle name="60 % - Akzent4 2 4" xfId="522"/>
    <cellStyle name="60 % - Akzent4 2 5" xfId="523"/>
    <cellStyle name="60 % - Akzent4 2 6" xfId="524"/>
    <cellStyle name="60 % - Akzent4 3" xfId="525"/>
    <cellStyle name="60 % - Akzent4 3 2" xfId="526"/>
    <cellStyle name="60 % - Akzent4 3 3" xfId="527"/>
    <cellStyle name="60 % - Akzent4 4" xfId="528"/>
    <cellStyle name="60 % - Akzent4 4 2" xfId="529"/>
    <cellStyle name="60 % - Akzent5 2" xfId="530"/>
    <cellStyle name="60 % - Akzent5 2 2" xfId="531"/>
    <cellStyle name="60 % - Akzent5 2 3" xfId="532"/>
    <cellStyle name="60 % - Akzent5 2 4" xfId="533"/>
    <cellStyle name="60 % - Akzent5 2 5" xfId="534"/>
    <cellStyle name="60 % - Akzent5 2 6" xfId="535"/>
    <cellStyle name="60 % - Akzent5 3" xfId="536"/>
    <cellStyle name="60 % - Akzent5 3 2" xfId="537"/>
    <cellStyle name="60 % - Akzent5 3 3" xfId="538"/>
    <cellStyle name="60 % - Akzent5 4" xfId="539"/>
    <cellStyle name="60 % - Akzent5 4 2" xfId="540"/>
    <cellStyle name="60 % - Akzent6 2" xfId="541"/>
    <cellStyle name="60 % - Akzent6 2 2" xfId="542"/>
    <cellStyle name="60 % - Akzent6 2 3" xfId="543"/>
    <cellStyle name="60 % - Akzent6 2 4" xfId="544"/>
    <cellStyle name="60 % - Akzent6 2 5" xfId="545"/>
    <cellStyle name="60 % - Akzent6 2 6" xfId="546"/>
    <cellStyle name="60 % - Akzent6 3" xfId="547"/>
    <cellStyle name="60 % - Akzent6 3 2" xfId="548"/>
    <cellStyle name="60 % - Akzent6 3 3" xfId="549"/>
    <cellStyle name="60 % - Akzent6 4" xfId="550"/>
    <cellStyle name="60 % - Akzent6 4 2" xfId="551"/>
    <cellStyle name="60% - Accent1" xfId="552"/>
    <cellStyle name="60% - Accent1 2" xfId="553"/>
    <cellStyle name="60% - Accent2" xfId="554"/>
    <cellStyle name="60% - Accent2 2" xfId="555"/>
    <cellStyle name="60% - Accent3" xfId="556"/>
    <cellStyle name="60% - Accent3 2" xfId="557"/>
    <cellStyle name="60% - Accent4" xfId="558"/>
    <cellStyle name="60% - Accent4 2" xfId="559"/>
    <cellStyle name="60% - Accent5" xfId="560"/>
    <cellStyle name="60% - Accent5 2" xfId="561"/>
    <cellStyle name="60% - Accent6" xfId="562"/>
    <cellStyle name="60% - Accent6 2" xfId="563"/>
    <cellStyle name="60% - Akzent1" xfId="564"/>
    <cellStyle name="60% - Akzent1 2" xfId="565"/>
    <cellStyle name="60% - Akzent1_11.04.19 - Tabellen" xfId="566"/>
    <cellStyle name="60% - Akzent2" xfId="567"/>
    <cellStyle name="60% - Akzent2 2" xfId="568"/>
    <cellStyle name="60% - Akzent3" xfId="569"/>
    <cellStyle name="60% - Akzent3 2" xfId="570"/>
    <cellStyle name="60% - Akzent3_11.04.19 - Tabellen" xfId="571"/>
    <cellStyle name="60% - Akzent4" xfId="572"/>
    <cellStyle name="60% - Akzent4 2" xfId="573"/>
    <cellStyle name="60% - Akzent4_11.04.19 - Tabellen" xfId="574"/>
    <cellStyle name="60% - Akzent5" xfId="575"/>
    <cellStyle name="60% - Akzent5 2" xfId="576"/>
    <cellStyle name="60% - Akzent6" xfId="577"/>
    <cellStyle name="60% - Akzent6 2" xfId="578"/>
    <cellStyle name="60% - Akzent6_11.04.19 - Tabellen" xfId="579"/>
    <cellStyle name="6mitP" xfId="580"/>
    <cellStyle name="6ohneP" xfId="581"/>
    <cellStyle name="7mitP" xfId="582"/>
    <cellStyle name="9" xfId="583"/>
    <cellStyle name="9_5225402107005(1)" xfId="584"/>
    <cellStyle name="9_DeckblattNeu" xfId="585"/>
    <cellStyle name="9_III_Tagesbetreuung_2010_Rev1" xfId="586"/>
    <cellStyle name="9_III_Tagesbetreuung_2010_Rev1 2" xfId="587"/>
    <cellStyle name="9_leertabellen_teil_iii" xfId="588"/>
    <cellStyle name="9_leertabellen_teil_iii 2" xfId="589"/>
    <cellStyle name="9_Merkmalsuebersicht_neu" xfId="590"/>
    <cellStyle name="9_Tab. F1-3" xfId="591"/>
    <cellStyle name="9_Tab_III_1_1-10_neu_Endgueltig" xfId="592"/>
    <cellStyle name="9_tabellen_teil_iii_2011_l12" xfId="593"/>
    <cellStyle name="9mitP" xfId="594"/>
    <cellStyle name="9ohneP" xfId="595"/>
    <cellStyle name="Accent1" xfId="596"/>
    <cellStyle name="Accent1 2" xfId="597"/>
    <cellStyle name="Accent2" xfId="598"/>
    <cellStyle name="Accent2 2" xfId="599"/>
    <cellStyle name="Accent3" xfId="600"/>
    <cellStyle name="Accent3 2" xfId="601"/>
    <cellStyle name="Accent4" xfId="602"/>
    <cellStyle name="Accent4 2" xfId="603"/>
    <cellStyle name="Accent5" xfId="604"/>
    <cellStyle name="Accent5 2" xfId="605"/>
    <cellStyle name="Accent6" xfId="606"/>
    <cellStyle name="Accent6 2" xfId="607"/>
    <cellStyle name="Akzent1 2" xfId="608"/>
    <cellStyle name="Akzent1 2 2" xfId="609"/>
    <cellStyle name="Akzent1 2 2 2" xfId="610"/>
    <cellStyle name="Akzent1 2 3" xfId="611"/>
    <cellStyle name="Akzent1 2 4" xfId="612"/>
    <cellStyle name="Akzent1 2 5" xfId="613"/>
    <cellStyle name="Akzent1 2 6" xfId="614"/>
    <cellStyle name="Akzent1 3" xfId="615"/>
    <cellStyle name="Akzent1 3 2" xfId="616"/>
    <cellStyle name="Akzent1 3 3" xfId="617"/>
    <cellStyle name="Akzent2 2" xfId="618"/>
    <cellStyle name="Akzent2 2 2" xfId="619"/>
    <cellStyle name="Akzent2 2 2 2" xfId="620"/>
    <cellStyle name="Akzent2 2 3" xfId="621"/>
    <cellStyle name="Akzent2 2 4" xfId="622"/>
    <cellStyle name="Akzent2 2 5" xfId="623"/>
    <cellStyle name="Akzent2 2 6" xfId="624"/>
    <cellStyle name="Akzent2 3" xfId="625"/>
    <cellStyle name="Akzent2 3 2" xfId="626"/>
    <cellStyle name="Akzent2 3 3" xfId="627"/>
    <cellStyle name="Akzent3 2" xfId="628"/>
    <cellStyle name="Akzent3 2 2" xfId="629"/>
    <cellStyle name="Akzent3 2 2 2" xfId="630"/>
    <cellStyle name="Akzent3 2 3" xfId="631"/>
    <cellStyle name="Akzent3 2 4" xfId="632"/>
    <cellStyle name="Akzent3 2 5" xfId="633"/>
    <cellStyle name="Akzent3 2 6" xfId="634"/>
    <cellStyle name="Akzent3 3" xfId="635"/>
    <cellStyle name="Akzent3 3 2" xfId="636"/>
    <cellStyle name="Akzent3 3 3" xfId="637"/>
    <cellStyle name="Akzent4 2" xfId="638"/>
    <cellStyle name="Akzent4 2 2" xfId="639"/>
    <cellStyle name="Akzent4 2 2 2" xfId="640"/>
    <cellStyle name="Akzent4 2 3" xfId="641"/>
    <cellStyle name="Akzent4 2 4" xfId="642"/>
    <cellStyle name="Akzent4 2 5" xfId="643"/>
    <cellStyle name="Akzent4 2 6" xfId="644"/>
    <cellStyle name="Akzent4 3" xfId="645"/>
    <cellStyle name="Akzent4 3 2" xfId="646"/>
    <cellStyle name="Akzent4 3 3" xfId="647"/>
    <cellStyle name="Akzent5 2" xfId="648"/>
    <cellStyle name="Akzent5 2 2" xfId="649"/>
    <cellStyle name="Akzent5 2 2 2" xfId="650"/>
    <cellStyle name="Akzent5 2 3" xfId="651"/>
    <cellStyle name="Akzent5 2 4" xfId="652"/>
    <cellStyle name="Akzent5 2 5" xfId="653"/>
    <cellStyle name="Akzent5 2 6" xfId="654"/>
    <cellStyle name="Akzent5 3" xfId="655"/>
    <cellStyle name="Akzent5 3 2" xfId="656"/>
    <cellStyle name="Akzent5 3 3" xfId="657"/>
    <cellStyle name="Akzent6 2" xfId="658"/>
    <cellStyle name="Akzent6 2 2" xfId="659"/>
    <cellStyle name="Akzent6 2 2 2" xfId="660"/>
    <cellStyle name="Akzent6 2 3" xfId="661"/>
    <cellStyle name="Akzent6 2 4" xfId="662"/>
    <cellStyle name="Akzent6 2 5" xfId="663"/>
    <cellStyle name="Akzent6 2 6" xfId="664"/>
    <cellStyle name="Akzent6 3" xfId="665"/>
    <cellStyle name="Akzent6 3 2" xfId="666"/>
    <cellStyle name="Akzent6 3 3" xfId="667"/>
    <cellStyle name="Ausgabe 2" xfId="668"/>
    <cellStyle name="Ausgabe 2 2" xfId="669"/>
    <cellStyle name="Ausgabe 2 2 2" xfId="670"/>
    <cellStyle name="Ausgabe 2 3" xfId="671"/>
    <cellStyle name="Ausgabe 2 4" xfId="672"/>
    <cellStyle name="Ausgabe 2 5" xfId="673"/>
    <cellStyle name="Ausgabe 2 6" xfId="674"/>
    <cellStyle name="Ausgabe 2 7" xfId="675"/>
    <cellStyle name="Ausgabe 3" xfId="676"/>
    <cellStyle name="Ausgabe 3 2" xfId="677"/>
    <cellStyle name="Ausgabe 3 3" xfId="678"/>
    <cellStyle name="Bad" xfId="679"/>
    <cellStyle name="Bad 2" xfId="680"/>
    <cellStyle name="BasisOhneNK" xfId="681"/>
    <cellStyle name="Berechnung 2" xfId="682"/>
    <cellStyle name="Berechnung 2 2" xfId="683"/>
    <cellStyle name="Berechnung 2 2 2" xfId="684"/>
    <cellStyle name="Berechnung 2 3" xfId="685"/>
    <cellStyle name="Berechnung 2 3 2" xfId="686"/>
    <cellStyle name="Berechnung 2 4" xfId="687"/>
    <cellStyle name="Berechnung 2 5" xfId="688"/>
    <cellStyle name="Berechnung 2 6" xfId="689"/>
    <cellStyle name="Berechnung 2 7" xfId="690"/>
    <cellStyle name="Berechnung 3" xfId="691"/>
    <cellStyle name="Berechnung 3 2" xfId="692"/>
    <cellStyle name="Berechnung 3 3" xfId="693"/>
    <cellStyle name="bin" xfId="694"/>
    <cellStyle name="bin 2" xfId="695"/>
    <cellStyle name="blue" xfId="696"/>
    <cellStyle name="Calculation" xfId="697"/>
    <cellStyle name="Calculation 2" xfId="698"/>
    <cellStyle name="Calculation 3" xfId="699"/>
    <cellStyle name="cell" xfId="700"/>
    <cellStyle name="cell 2" xfId="701"/>
    <cellStyle name="Check Cell" xfId="702"/>
    <cellStyle name="Check Cell 2" xfId="703"/>
    <cellStyle name="Col&amp;RowHeadings" xfId="704"/>
    <cellStyle name="Col&amp;RowHeadings 2" xfId="705"/>
    <cellStyle name="ColCodes" xfId="706"/>
    <cellStyle name="ColTitles" xfId="707"/>
    <cellStyle name="ColTitles 10" xfId="708"/>
    <cellStyle name="ColTitles 10 2" xfId="709"/>
    <cellStyle name="ColTitles 11" xfId="710"/>
    <cellStyle name="ColTitles 11 2" xfId="711"/>
    <cellStyle name="ColTitles 12" xfId="712"/>
    <cellStyle name="ColTitles 13" xfId="713"/>
    <cellStyle name="ColTitles 14" xfId="714"/>
    <cellStyle name="ColTitles 2" xfId="715"/>
    <cellStyle name="ColTitles 2 2" xfId="716"/>
    <cellStyle name="ColTitles 2 2 2" xfId="717"/>
    <cellStyle name="ColTitles 2 2 2 2" xfId="718"/>
    <cellStyle name="ColTitles 2 2 3" xfId="719"/>
    <cellStyle name="ColTitles 2 3" xfId="720"/>
    <cellStyle name="ColTitles 2 3 2" xfId="721"/>
    <cellStyle name="ColTitles 2 4" xfId="722"/>
    <cellStyle name="ColTitles 2 4 2" xfId="723"/>
    <cellStyle name="ColTitles 2 5" xfId="724"/>
    <cellStyle name="ColTitles 3" xfId="725"/>
    <cellStyle name="ColTitles 3 2" xfId="726"/>
    <cellStyle name="ColTitles 3 2 2" xfId="727"/>
    <cellStyle name="ColTitles 3 3" xfId="728"/>
    <cellStyle name="ColTitles 4" xfId="729"/>
    <cellStyle name="ColTitles 4 2" xfId="730"/>
    <cellStyle name="ColTitles 4 3" xfId="731"/>
    <cellStyle name="ColTitles 5" xfId="732"/>
    <cellStyle name="ColTitles 5 2" xfId="733"/>
    <cellStyle name="ColTitles 6" xfId="734"/>
    <cellStyle name="ColTitles 6 2" xfId="735"/>
    <cellStyle name="ColTitles 7" xfId="736"/>
    <cellStyle name="ColTitles 7 2" xfId="737"/>
    <cellStyle name="ColTitles 8" xfId="738"/>
    <cellStyle name="ColTitles 8 2" xfId="739"/>
    <cellStyle name="ColTitles 9" xfId="740"/>
    <cellStyle name="ColTitles 9 2" xfId="741"/>
    <cellStyle name="column" xfId="742"/>
    <cellStyle name="Comma [0]_B3.1a" xfId="743"/>
    <cellStyle name="Comma 2" xfId="744"/>
    <cellStyle name="Comma 3" xfId="745"/>
    <cellStyle name="comma(1)" xfId="746"/>
    <cellStyle name="Comma_B3.1a" xfId="747"/>
    <cellStyle name="Country name" xfId="748"/>
    <cellStyle name="Currency [0]_B3.1a" xfId="749"/>
    <cellStyle name="Currency 2" xfId="750"/>
    <cellStyle name="Currency_B3.1a" xfId="751"/>
    <cellStyle name="Data" xfId="752"/>
    <cellStyle name="DataEntryCells" xfId="753"/>
    <cellStyle name="Deźimal [0]" xfId="754"/>
    <cellStyle name="Deźimal [0] 2" xfId="755"/>
    <cellStyle name="Dezimal 2" xfId="756"/>
    <cellStyle name="Dezimal 2 2" xfId="757"/>
    <cellStyle name="Dezimal 2 2 2" xfId="758"/>
    <cellStyle name="Dezimal 2 2 2 2" xfId="759"/>
    <cellStyle name="Dezimal 2 2 2 3" xfId="760"/>
    <cellStyle name="Dezimal 2 2 3" xfId="761"/>
    <cellStyle name="Dezimal 2 2 3 2" xfId="762"/>
    <cellStyle name="Dezimal 2 2 3 3" xfId="763"/>
    <cellStyle name="Dezimal 2 2 4" xfId="764"/>
    <cellStyle name="Dezimal 2 2 5" xfId="765"/>
    <cellStyle name="Dezimal 2 3" xfId="766"/>
    <cellStyle name="Dezimal 2 3 2" xfId="767"/>
    <cellStyle name="Dezimal 2 3 3" xfId="768"/>
    <cellStyle name="Dezimal 2 4" xfId="769"/>
    <cellStyle name="Dezimal 2 4 2" xfId="770"/>
    <cellStyle name="Dezimal 2 4 3" xfId="771"/>
    <cellStyle name="Dezimal 3" xfId="772"/>
    <cellStyle name="Dezimal 3 2" xfId="773"/>
    <cellStyle name="Dezimal 3 2 2" xfId="774"/>
    <cellStyle name="Dezimal 3 2 3" xfId="775"/>
    <cellStyle name="Dezimal 3 3" xfId="776"/>
    <cellStyle name="Dezimal 3 3 2" xfId="777"/>
    <cellStyle name="Dezimal 3 3 3" xfId="778"/>
    <cellStyle name="Dezimal 3 4" xfId="779"/>
    <cellStyle name="Dezimal 3 5" xfId="780"/>
    <cellStyle name="Dezimal 4" xfId="781"/>
    <cellStyle name="Dezimal 4 2" xfId="782"/>
    <cellStyle name="Dezimal 4 2 2" xfId="783"/>
    <cellStyle name="Dezimal 4 2 3" xfId="784"/>
    <cellStyle name="Dezimal 4 3" xfId="785"/>
    <cellStyle name="Dezimal 4 3 2" xfId="786"/>
    <cellStyle name="Dezimal 4 3 3" xfId="787"/>
    <cellStyle name="Dezimal 4 4" xfId="788"/>
    <cellStyle name="Dezimal 4 5" xfId="789"/>
    <cellStyle name="Dezimal 5" xfId="790"/>
    <cellStyle name="Dezimal 5 2" xfId="791"/>
    <cellStyle name="Dezimal 5 2 2" xfId="792"/>
    <cellStyle name="Dezimal 5 2 3" xfId="793"/>
    <cellStyle name="Dezimal 5 3" xfId="794"/>
    <cellStyle name="Dezimal 5 3 2" xfId="795"/>
    <cellStyle name="Dezimal 5 3 3" xfId="796"/>
    <cellStyle name="Dezimal 5 4" xfId="797"/>
    <cellStyle name="Dezimal 5 5" xfId="798"/>
    <cellStyle name="Dezimal 6" xfId="799"/>
    <cellStyle name="Dezimal 6 2" xfId="800"/>
    <cellStyle name="Dezimal 6 2 2" xfId="801"/>
    <cellStyle name="Dezimal 6 2 3" xfId="802"/>
    <cellStyle name="Dezimal 6 3" xfId="803"/>
    <cellStyle name="Dezimal 6 3 2" xfId="804"/>
    <cellStyle name="Dezimal 6 3 3" xfId="805"/>
    <cellStyle name="Dezimal 6 4" xfId="806"/>
    <cellStyle name="Dezimal 6 5" xfId="807"/>
    <cellStyle name="Eingabe 2" xfId="808"/>
    <cellStyle name="Eingabe 2 2" xfId="809"/>
    <cellStyle name="Eingabe 2 2 2" xfId="810"/>
    <cellStyle name="Eingabe 2 3" xfId="811"/>
    <cellStyle name="Eingabe 2 3 2" xfId="812"/>
    <cellStyle name="Eingabe 2 4" xfId="813"/>
    <cellStyle name="Eingabe 2 5" xfId="814"/>
    <cellStyle name="Eingabe 2 6" xfId="815"/>
    <cellStyle name="Eingabe 2 7" xfId="816"/>
    <cellStyle name="Eingabe 3" xfId="817"/>
    <cellStyle name="Eingabe 3 2" xfId="818"/>
    <cellStyle name="Eingabe 3 3" xfId="819"/>
    <cellStyle name="Ergebnis 2" xfId="820"/>
    <cellStyle name="Ergebnis 2 2" xfId="821"/>
    <cellStyle name="Ergebnis 2 2 2" xfId="822"/>
    <cellStyle name="Ergebnis 2 3" xfId="823"/>
    <cellStyle name="Ergebnis 2 3 2" xfId="824"/>
    <cellStyle name="Ergebnis 2 4" xfId="825"/>
    <cellStyle name="Ergebnis 2 5" xfId="826"/>
    <cellStyle name="Ergebnis 2 6" xfId="827"/>
    <cellStyle name="Ergebnis 2_SOFI Tab. H1.2-1A" xfId="828"/>
    <cellStyle name="Ergebnis 3" xfId="829"/>
    <cellStyle name="Ergebnis 3 2" xfId="830"/>
    <cellStyle name="Ergebnis 3 3" xfId="831"/>
    <cellStyle name="Erklärender Text 2" xfId="832"/>
    <cellStyle name="Erklärender Text 2 2" xfId="833"/>
    <cellStyle name="Erklärender Text 2 2 2" xfId="834"/>
    <cellStyle name="Erklärender Text 2 3" xfId="835"/>
    <cellStyle name="Erklärender Text 2 4" xfId="836"/>
    <cellStyle name="Erklärender Text 2 5" xfId="837"/>
    <cellStyle name="Erklärender Text 2 6" xfId="838"/>
    <cellStyle name="Erklärender Text 3" xfId="839"/>
    <cellStyle name="Erklärender Text 3 2" xfId="840"/>
    <cellStyle name="Erklärender Text 3 3" xfId="841"/>
    <cellStyle name="ErrRpt_DataEntryCells" xfId="842"/>
    <cellStyle name="ErrRpt-DataEntryCells" xfId="843"/>
    <cellStyle name="ErrRpt-GreyBackground" xfId="844"/>
    <cellStyle name="Euro" xfId="845"/>
    <cellStyle name="Euro 10" xfId="846"/>
    <cellStyle name="Euro 10 2" xfId="847"/>
    <cellStyle name="Euro 10 2 2" xfId="848"/>
    <cellStyle name="Euro 10 2 3" xfId="849"/>
    <cellStyle name="Euro 10 3" xfId="850"/>
    <cellStyle name="Euro 10 4" xfId="851"/>
    <cellStyle name="Euro 11" xfId="852"/>
    <cellStyle name="Euro 11 2" xfId="853"/>
    <cellStyle name="Euro 11 2 2" xfId="854"/>
    <cellStyle name="Euro 11 2 3" xfId="855"/>
    <cellStyle name="Euro 11 3" xfId="856"/>
    <cellStyle name="Euro 11 4" xfId="857"/>
    <cellStyle name="Euro 12" xfId="858"/>
    <cellStyle name="Euro 12 2" xfId="859"/>
    <cellStyle name="Euro 12 2 2" xfId="860"/>
    <cellStyle name="Euro 12 2 3" xfId="861"/>
    <cellStyle name="Euro 12 3" xfId="862"/>
    <cellStyle name="Euro 12 4" xfId="863"/>
    <cellStyle name="Euro 13" xfId="864"/>
    <cellStyle name="Euro 13 2" xfId="865"/>
    <cellStyle name="Euro 13 2 2" xfId="866"/>
    <cellStyle name="Euro 13 2 3" xfId="867"/>
    <cellStyle name="Euro 13 3" xfId="868"/>
    <cellStyle name="Euro 13 4" xfId="869"/>
    <cellStyle name="Euro 14" xfId="870"/>
    <cellStyle name="Euro 14 2" xfId="871"/>
    <cellStyle name="Euro 14 3" xfId="872"/>
    <cellStyle name="Euro 15" xfId="873"/>
    <cellStyle name="Euro 15 2" xfId="874"/>
    <cellStyle name="Euro 15 3" xfId="875"/>
    <cellStyle name="Euro 16" xfId="876"/>
    <cellStyle name="Euro 16 2" xfId="877"/>
    <cellStyle name="Euro 16 3" xfId="878"/>
    <cellStyle name="Euro 17" xfId="879"/>
    <cellStyle name="Euro 17 2" xfId="880"/>
    <cellStyle name="Euro 17 3" xfId="881"/>
    <cellStyle name="Euro 18" xfId="882"/>
    <cellStyle name="Euro 18 2" xfId="883"/>
    <cellStyle name="Euro 18 3" xfId="884"/>
    <cellStyle name="Euro 19" xfId="885"/>
    <cellStyle name="Euro 19 2" xfId="886"/>
    <cellStyle name="Euro 19 3" xfId="887"/>
    <cellStyle name="Euro 2" xfId="888"/>
    <cellStyle name="Euro 2 2" xfId="889"/>
    <cellStyle name="Euro 2 2 2" xfId="890"/>
    <cellStyle name="Euro 2 2 2 2" xfId="891"/>
    <cellStyle name="Euro 2 2 2 3" xfId="892"/>
    <cellStyle name="Euro 2 2 3" xfId="893"/>
    <cellStyle name="Euro 2 2 4" xfId="894"/>
    <cellStyle name="Euro 2 3" xfId="895"/>
    <cellStyle name="Euro 2 3 2" xfId="896"/>
    <cellStyle name="Euro 2 3 3" xfId="897"/>
    <cellStyle name="Euro 2 4" xfId="898"/>
    <cellStyle name="Euro 2 4 2" xfId="899"/>
    <cellStyle name="Euro 2 5" xfId="900"/>
    <cellStyle name="Euro 20" xfId="901"/>
    <cellStyle name="Euro 20 2" xfId="902"/>
    <cellStyle name="Euro 20 2 2" xfId="903"/>
    <cellStyle name="Euro 20 2 3" xfId="904"/>
    <cellStyle name="Euro 20 3" xfId="905"/>
    <cellStyle name="Euro 20 4" xfId="906"/>
    <cellStyle name="Euro 21" xfId="907"/>
    <cellStyle name="Euro 21 2" xfId="908"/>
    <cellStyle name="Euro 21 2 2" xfId="909"/>
    <cellStyle name="Euro 21 2 3" xfId="910"/>
    <cellStyle name="Euro 21 3" xfId="911"/>
    <cellStyle name="Euro 21 4" xfId="912"/>
    <cellStyle name="Euro 22" xfId="913"/>
    <cellStyle name="Euro 22 2" xfId="914"/>
    <cellStyle name="Euro 22 2 2" xfId="915"/>
    <cellStyle name="Euro 22 2 3" xfId="916"/>
    <cellStyle name="Euro 22 3" xfId="917"/>
    <cellStyle name="Euro 22 4" xfId="918"/>
    <cellStyle name="Euro 23" xfId="919"/>
    <cellStyle name="Euro 23 2" xfId="920"/>
    <cellStyle name="Euro 23 2 2" xfId="921"/>
    <cellStyle name="Euro 23 2 3" xfId="922"/>
    <cellStyle name="Euro 23 3" xfId="923"/>
    <cellStyle name="Euro 23 4" xfId="924"/>
    <cellStyle name="Euro 24" xfId="925"/>
    <cellStyle name="Euro 24 2" xfId="926"/>
    <cellStyle name="Euro 24 2 2" xfId="927"/>
    <cellStyle name="Euro 24 2 3" xfId="928"/>
    <cellStyle name="Euro 24 3" xfId="929"/>
    <cellStyle name="Euro 24 4" xfId="930"/>
    <cellStyle name="Euro 25" xfId="931"/>
    <cellStyle name="Euro 25 2" xfId="932"/>
    <cellStyle name="Euro 25 2 2" xfId="933"/>
    <cellStyle name="Euro 25 2 3" xfId="934"/>
    <cellStyle name="Euro 25 3" xfId="935"/>
    <cellStyle name="Euro 25 4" xfId="936"/>
    <cellStyle name="Euro 26" xfId="937"/>
    <cellStyle name="Euro 26 2" xfId="938"/>
    <cellStyle name="Euro 26 2 2" xfId="939"/>
    <cellStyle name="Euro 26 2 3" xfId="940"/>
    <cellStyle name="Euro 26 3" xfId="941"/>
    <cellStyle name="Euro 26 4" xfId="942"/>
    <cellStyle name="Euro 27" xfId="943"/>
    <cellStyle name="Euro 28" xfId="944"/>
    <cellStyle name="Euro 29" xfId="945"/>
    <cellStyle name="Euro 3" xfId="946"/>
    <cellStyle name="Euro 3 2" xfId="947"/>
    <cellStyle name="Euro 3 2 2" xfId="948"/>
    <cellStyle name="Euro 3 2 3" xfId="949"/>
    <cellStyle name="Euro 3 3" xfId="950"/>
    <cellStyle name="Euro 3 4" xfId="951"/>
    <cellStyle name="Euro 3 5" xfId="952"/>
    <cellStyle name="Euro 4" xfId="953"/>
    <cellStyle name="Euro 4 2" xfId="954"/>
    <cellStyle name="Euro 4 3" xfId="955"/>
    <cellStyle name="Euro 4 4" xfId="956"/>
    <cellStyle name="Euro 5" xfId="957"/>
    <cellStyle name="Euro 5 2" xfId="958"/>
    <cellStyle name="Euro 5 2 2" xfId="959"/>
    <cellStyle name="Euro 5 2 3" xfId="960"/>
    <cellStyle name="Euro 5 3" xfId="961"/>
    <cellStyle name="Euro 5 4" xfId="962"/>
    <cellStyle name="Euro 6" xfId="963"/>
    <cellStyle name="Euro 6 2" xfId="964"/>
    <cellStyle name="Euro 6 2 2" xfId="965"/>
    <cellStyle name="Euro 6 2 3" xfId="966"/>
    <cellStyle name="Euro 6 3" xfId="967"/>
    <cellStyle name="Euro 6 4" xfId="968"/>
    <cellStyle name="Euro 7" xfId="969"/>
    <cellStyle name="Euro 7 2" xfId="970"/>
    <cellStyle name="Euro 7 3" xfId="971"/>
    <cellStyle name="Euro 8" xfId="972"/>
    <cellStyle name="Euro 8 2" xfId="973"/>
    <cellStyle name="Euro 8 2 2" xfId="974"/>
    <cellStyle name="Euro 8 2 3" xfId="975"/>
    <cellStyle name="Euro 8 3" xfId="976"/>
    <cellStyle name="Euro 8 4" xfId="977"/>
    <cellStyle name="Euro 9" xfId="978"/>
    <cellStyle name="Euro 9 2" xfId="979"/>
    <cellStyle name="Euro 9 2 2" xfId="980"/>
    <cellStyle name="Euro 9 2 3" xfId="981"/>
    <cellStyle name="Euro 9 3" xfId="982"/>
    <cellStyle name="Euro 9 4" xfId="983"/>
    <cellStyle name="Euro_BBE14 Tab. G2 VHS" xfId="984"/>
    <cellStyle name="Explanatory Text" xfId="985"/>
    <cellStyle name="Explanatory Text 2" xfId="986"/>
    <cellStyle name="Footnote" xfId="987"/>
    <cellStyle name="formula" xfId="988"/>
    <cellStyle name="gap" xfId="989"/>
    <cellStyle name="gap 2" xfId="990"/>
    <cellStyle name="gap 2 2" xfId="991"/>
    <cellStyle name="gap 2 2 2" xfId="992"/>
    <cellStyle name="gap 2 2 2 2" xfId="993"/>
    <cellStyle name="gap 2 2 3" xfId="994"/>
    <cellStyle name="gap 2 2 4" xfId="995"/>
    <cellStyle name="gap 2 3" xfId="996"/>
    <cellStyle name="gap 3" xfId="997"/>
    <cellStyle name="gap 3 2" xfId="998"/>
    <cellStyle name="gap 3 3" xfId="999"/>
    <cellStyle name="gap 4" xfId="1000"/>
    <cellStyle name="gap 5" xfId="1001"/>
    <cellStyle name="Good" xfId="1002"/>
    <cellStyle name="Good 2" xfId="1003"/>
    <cellStyle name="GreyBackground" xfId="1004"/>
    <cellStyle name="GreyBackground 2" xfId="1005"/>
    <cellStyle name="Gut 2" xfId="1006"/>
    <cellStyle name="Gut 2 2" xfId="1007"/>
    <cellStyle name="Gut 2 2 2" xfId="1008"/>
    <cellStyle name="Gut 2 3" xfId="1009"/>
    <cellStyle name="Gut 2 4" xfId="1010"/>
    <cellStyle name="Gut 2 5" xfId="1011"/>
    <cellStyle name="Gut 2 6" xfId="1012"/>
    <cellStyle name="Gut 3" xfId="1013"/>
    <cellStyle name="Gut 3 2" xfId="1014"/>
    <cellStyle name="Gut 3 3" xfId="1015"/>
    <cellStyle name="Heading 1" xfId="1016"/>
    <cellStyle name="Heading 1 2" xfId="1017"/>
    <cellStyle name="Heading 2" xfId="1018"/>
    <cellStyle name="Heading 2 2" xfId="1019"/>
    <cellStyle name="Heading 3" xfId="1020"/>
    <cellStyle name="Heading 3 2" xfId="1021"/>
    <cellStyle name="Heading 4" xfId="1022"/>
    <cellStyle name="Heading 4 2" xfId="1023"/>
    <cellStyle name="Hinweis" xfId="1024"/>
    <cellStyle name="Hyperlink" xfId="1025" builtinId="8"/>
    <cellStyle name="Hyperlink 2" xfId="1026"/>
    <cellStyle name="Hyperlink 2 2" xfId="1027"/>
    <cellStyle name="Hyperlink 2 2 2" xfId="1028"/>
    <cellStyle name="Hyperlink 2 2 3" xfId="1029"/>
    <cellStyle name="Hyperlink 2 3" xfId="1030"/>
    <cellStyle name="Hyperlink 2 3 2" xfId="1031"/>
    <cellStyle name="Hyperlink 2 4" xfId="1032"/>
    <cellStyle name="Hyperlink 2 5" xfId="1033"/>
    <cellStyle name="Hyperlink 2 6" xfId="1034"/>
    <cellStyle name="Hyperlink 3" xfId="1035"/>
    <cellStyle name="Hyperlink 3 2" xfId="1036"/>
    <cellStyle name="Hyperlink 3 3" xfId="1037"/>
    <cellStyle name="Hyperlink 3 4" xfId="1038"/>
    <cellStyle name="Hyperlink 3 4 2" xfId="1039"/>
    <cellStyle name="Hyperlink 3 5" xfId="1040"/>
    <cellStyle name="Hyperlink 3 6" xfId="1041"/>
    <cellStyle name="Hyperlink 3 7" xfId="1042"/>
    <cellStyle name="Hyperlink 4" xfId="1043"/>
    <cellStyle name="Hyperlink 4 2" xfId="1044"/>
    <cellStyle name="Hyperlink 4 3" xfId="1045"/>
    <cellStyle name="Hyperlink 4 3 2" xfId="1046"/>
    <cellStyle name="Hyperlink 4 4" xfId="1047"/>
    <cellStyle name="Hyperlink 5" xfId="1048"/>
    <cellStyle name="Hyperlink 5 2" xfId="1049"/>
    <cellStyle name="Hyperlink 5 2 2" xfId="1050"/>
    <cellStyle name="Hyperlink 5 3" xfId="1051"/>
    <cellStyle name="Hyperlink 6" xfId="1052"/>
    <cellStyle name="Hyperlũnk" xfId="1053"/>
    <cellStyle name="Input" xfId="1054"/>
    <cellStyle name="Input 2" xfId="1055"/>
    <cellStyle name="Input 3" xfId="1056"/>
    <cellStyle name="ISC" xfId="1057"/>
    <cellStyle name="ISC 2" xfId="1058"/>
    <cellStyle name="ISC 2 2" xfId="1059"/>
    <cellStyle name="ISC 3" xfId="1060"/>
    <cellStyle name="isced" xfId="1061"/>
    <cellStyle name="isced 2" xfId="1062"/>
    <cellStyle name="ISCED Titles" xfId="1063"/>
    <cellStyle name="Komma" xfId="1064" builtinId="3"/>
    <cellStyle name="Komma 2" xfId="1065"/>
    <cellStyle name="Komma 2 2" xfId="1066"/>
    <cellStyle name="Komma 2 2 2" xfId="1067"/>
    <cellStyle name="Komma 2 2 2 2" xfId="1068"/>
    <cellStyle name="Komma 2 2 2 2 2" xfId="1069"/>
    <cellStyle name="Komma 2 2 2 2 3" xfId="1070"/>
    <cellStyle name="Komma 2 2 2 3" xfId="1071"/>
    <cellStyle name="Komma 2 2 2 4" xfId="1072"/>
    <cellStyle name="Komma 2 2 3" xfId="1073"/>
    <cellStyle name="Komma 2 2 3 2" xfId="1074"/>
    <cellStyle name="Komma 2 2 3 3" xfId="1075"/>
    <cellStyle name="Komma 2 2 4" xfId="1076"/>
    <cellStyle name="Komma 2 3" xfId="1077"/>
    <cellStyle name="Komma 2 3 2" xfId="1078"/>
    <cellStyle name="Komma 2 3 2 2" xfId="1079"/>
    <cellStyle name="Komma 2 3 2 2 2" xfId="1080"/>
    <cellStyle name="Komma 2 3 2 2 3" xfId="1081"/>
    <cellStyle name="Komma 2 3 2 3" xfId="1082"/>
    <cellStyle name="Komma 2 3 2 4" xfId="1083"/>
    <cellStyle name="Komma 2 3 3" xfId="1084"/>
    <cellStyle name="Komma 2 3 3 2" xfId="1085"/>
    <cellStyle name="Komma 2 3 3 3" xfId="1086"/>
    <cellStyle name="Komma 2 4" xfId="1087"/>
    <cellStyle name="Komma 2 4 2" xfId="1088"/>
    <cellStyle name="Komma 2 4 2 2" xfId="1089"/>
    <cellStyle name="Komma 2 4 3" xfId="1090"/>
    <cellStyle name="Komma 2 5" xfId="1091"/>
    <cellStyle name="Komma 2 5 2" xfId="1092"/>
    <cellStyle name="Komma 2 6" xfId="1093"/>
    <cellStyle name="Komma 3" xfId="1094"/>
    <cellStyle name="Komma 3 2" xfId="1095"/>
    <cellStyle name="Komma 3 2 2" xfId="1096"/>
    <cellStyle name="Komma 3 3" xfId="1097"/>
    <cellStyle name="Komma 3 4" xfId="1098"/>
    <cellStyle name="Komma 4" xfId="1099"/>
    <cellStyle name="Komma 4 2" xfId="1100"/>
    <cellStyle name="Komma 4 3" xfId="1101"/>
    <cellStyle name="Komma 5" xfId="1102"/>
    <cellStyle name="Komma 5 2" xfId="1103"/>
    <cellStyle name="Komma 5 3" xfId="1104"/>
    <cellStyle name="Komma 6" xfId="1105"/>
    <cellStyle name="Komma 7" xfId="1106"/>
    <cellStyle name="Komma0" xfId="1107"/>
    <cellStyle name="level1a" xfId="1108"/>
    <cellStyle name="level1a 2" xfId="1109"/>
    <cellStyle name="level1a 2 2" xfId="1110"/>
    <cellStyle name="level1a 2 2 2" xfId="1111"/>
    <cellStyle name="level1a 2 3" xfId="1112"/>
    <cellStyle name="level2" xfId="1113"/>
    <cellStyle name="level2 2" xfId="1114"/>
    <cellStyle name="level2 2 2" xfId="1115"/>
    <cellStyle name="level2 2 2 2" xfId="1116"/>
    <cellStyle name="level2a" xfId="1117"/>
    <cellStyle name="level2a 2" xfId="1118"/>
    <cellStyle name="level2a 2 2" xfId="1119"/>
    <cellStyle name="level2a 2 2 2" xfId="1120"/>
    <cellStyle name="level3" xfId="1121"/>
    <cellStyle name="Link 2" xfId="1122"/>
    <cellStyle name="Linked Cell" xfId="1123"/>
    <cellStyle name="Linked Cell 2" xfId="1124"/>
    <cellStyle name="Migliaia (0)_conti99" xfId="1125"/>
    <cellStyle name="Neutral 2" xfId="1126"/>
    <cellStyle name="Neutral 2 2" xfId="1127"/>
    <cellStyle name="Neutral 2 2 2" xfId="1128"/>
    <cellStyle name="Neutral 2 3" xfId="1129"/>
    <cellStyle name="Neutral 2 4" xfId="1130"/>
    <cellStyle name="Neutral 2 5" xfId="1131"/>
    <cellStyle name="Neutral 2 6" xfId="1132"/>
    <cellStyle name="Neutral 3" xfId="1133"/>
    <cellStyle name="Neutral 3 2" xfId="1134"/>
    <cellStyle name="Neutral 3 3" xfId="1135"/>
    <cellStyle name="nf2" xfId="1136"/>
    <cellStyle name="Normal 10" xfId="1137"/>
    <cellStyle name="Normal 10 2" xfId="1138"/>
    <cellStyle name="Normal 11" xfId="1139"/>
    <cellStyle name="Normal 11 2" xfId="1140"/>
    <cellStyle name="Normal 11 3" xfId="1141"/>
    <cellStyle name="Normal 11 4" xfId="1142"/>
    <cellStyle name="Normal 12" xfId="1143"/>
    <cellStyle name="Normal 12 2" xfId="1144"/>
    <cellStyle name="Normal 13" xfId="1145"/>
    <cellStyle name="Normal 2" xfId="1146"/>
    <cellStyle name="Normal 2 10" xfId="1147"/>
    <cellStyle name="Normal 2 11" xfId="1148"/>
    <cellStyle name="Normal 2 12" xfId="1149"/>
    <cellStyle name="Normal 2 13" xfId="1150"/>
    <cellStyle name="Normal 2 14" xfId="1151"/>
    <cellStyle name="Normal 2 15" xfId="1152"/>
    <cellStyle name="Normal 2 16" xfId="1153"/>
    <cellStyle name="Normal 2 17" xfId="1154"/>
    <cellStyle name="Normal 2 18" xfId="1155"/>
    <cellStyle name="Normal 2 19" xfId="1156"/>
    <cellStyle name="Normal 2 2" xfId="1157"/>
    <cellStyle name="Normal 2 2 2" xfId="1158"/>
    <cellStyle name="Normal 2 2 2 2" xfId="1159"/>
    <cellStyle name="Normal 2 2 2 2 2" xfId="1160"/>
    <cellStyle name="Normal 2 2 2 2 2 2" xfId="1161"/>
    <cellStyle name="Normal 2 2 2 2 3" xfId="1162"/>
    <cellStyle name="Normal 2 2 2 3" xfId="1163"/>
    <cellStyle name="Normal 2 2 2 3 2" xfId="1164"/>
    <cellStyle name="Normal 2 2 2 4" xfId="1165"/>
    <cellStyle name="Normal 2 2 2 4 2" xfId="1166"/>
    <cellStyle name="Normal 2 2 2 5" xfId="1167"/>
    <cellStyle name="Normal 2 2 3" xfId="1168"/>
    <cellStyle name="Normal 2 2 3 2" xfId="1169"/>
    <cellStyle name="Normal 2 2 3 2 2" xfId="1170"/>
    <cellStyle name="Normal 2 2 3 3" xfId="1171"/>
    <cellStyle name="Normal 2 2 4" xfId="1172"/>
    <cellStyle name="Normal 2 2 4 2" xfId="1173"/>
    <cellStyle name="Normal 2 2 5" xfId="1174"/>
    <cellStyle name="Normal 2 2 5 2" xfId="1175"/>
    <cellStyle name="Normal 2 2 6" xfId="1176"/>
    <cellStyle name="Normal 2 3" xfId="1177"/>
    <cellStyle name="Normal 2 3 2" xfId="1178"/>
    <cellStyle name="Normal 2 3 3" xfId="1179"/>
    <cellStyle name="Normal 2 4" xfId="1180"/>
    <cellStyle name="Normal 2 4 2" xfId="1181"/>
    <cellStyle name="Normal 2 5" xfId="1182"/>
    <cellStyle name="Normal 2 5 2" xfId="1183"/>
    <cellStyle name="Normal 2 6" xfId="1184"/>
    <cellStyle name="Normal 2 6 2" xfId="1185"/>
    <cellStyle name="Normal 2 7" xfId="1186"/>
    <cellStyle name="Normal 2 7 2" xfId="1187"/>
    <cellStyle name="Normal 2 8" xfId="1188"/>
    <cellStyle name="Normal 2 9" xfId="1189"/>
    <cellStyle name="Normal 2_AUG_TabChap2" xfId="1190"/>
    <cellStyle name="Normal 3" xfId="1191"/>
    <cellStyle name="Normal 3 2" xfId="1192"/>
    <cellStyle name="Normal 3 2 2" xfId="1193"/>
    <cellStyle name="Normal 3 2 2 2" xfId="1194"/>
    <cellStyle name="Normal 3 2 2 2 2" xfId="1195"/>
    <cellStyle name="Normal 3 2 2 3" xfId="1196"/>
    <cellStyle name="Normal 3 2 2 4" xfId="1197"/>
    <cellStyle name="Normal 3 2 2 5" xfId="1198"/>
    <cellStyle name="Normal 3 2 3" xfId="1199"/>
    <cellStyle name="Normal 3 3" xfId="1200"/>
    <cellStyle name="Normal 3 4" xfId="1201"/>
    <cellStyle name="Normal 3 5" xfId="1202"/>
    <cellStyle name="Normal 3 6" xfId="1203"/>
    <cellStyle name="Normal 4" xfId="1204"/>
    <cellStyle name="Normal 4 2" xfId="1205"/>
    <cellStyle name="Normal 5" xfId="1206"/>
    <cellStyle name="Normal 5 2" xfId="1207"/>
    <cellStyle name="Normal 5 2 2" xfId="1208"/>
    <cellStyle name="Normal 5 2 3" xfId="1209"/>
    <cellStyle name="Normal 5 3" xfId="1210"/>
    <cellStyle name="Normal 5 4" xfId="1211"/>
    <cellStyle name="Normal 6" xfId="1212"/>
    <cellStyle name="Normal 6 2" xfId="1213"/>
    <cellStyle name="Normal 6 3" xfId="1214"/>
    <cellStyle name="Normal 7" xfId="1215"/>
    <cellStyle name="Normal 8" xfId="1216"/>
    <cellStyle name="Normal 8 10" xfId="1217"/>
    <cellStyle name="Normal 8 11" xfId="1218"/>
    <cellStyle name="Normal 8 2" xfId="1219"/>
    <cellStyle name="Normal 8 3" xfId="1220"/>
    <cellStyle name="Normal 8 4" xfId="1221"/>
    <cellStyle name="Normal 8 5" xfId="1222"/>
    <cellStyle name="Normal 8 6" xfId="1223"/>
    <cellStyle name="Normal 8 7" xfId="1224"/>
    <cellStyle name="Normal 8 8" xfId="1225"/>
    <cellStyle name="Normal 8 9" xfId="1226"/>
    <cellStyle name="Normal 9" xfId="1227"/>
    <cellStyle name="Normal 9 2" xfId="1228"/>
    <cellStyle name="Normal 9 3" xfId="1229"/>
    <cellStyle name="Normal_040831_KapaBedarf-AA_Hochfahrlogik_A2LL_KT" xfId="1230"/>
    <cellStyle name="Note" xfId="1231"/>
    <cellStyle name="Note 10 2" xfId="1232"/>
    <cellStyle name="Note 10 2 2" xfId="1233"/>
    <cellStyle name="Note 10 2 2 2" xfId="1234"/>
    <cellStyle name="Note 10 2 3" xfId="1235"/>
    <cellStyle name="Note 10 3" xfId="1236"/>
    <cellStyle name="Note 10 3 2" xfId="1237"/>
    <cellStyle name="Note 10 3 2 2" xfId="1238"/>
    <cellStyle name="Note 10 3 3" xfId="1239"/>
    <cellStyle name="Note 10 4" xfId="1240"/>
    <cellStyle name="Note 10 4 2" xfId="1241"/>
    <cellStyle name="Note 10 4 2 2" xfId="1242"/>
    <cellStyle name="Note 10 4 3" xfId="1243"/>
    <cellStyle name="Note 10 5" xfId="1244"/>
    <cellStyle name="Note 10 5 2" xfId="1245"/>
    <cellStyle name="Note 10 5 2 2" xfId="1246"/>
    <cellStyle name="Note 10 5 3" xfId="1247"/>
    <cellStyle name="Note 10 6" xfId="1248"/>
    <cellStyle name="Note 10 6 2" xfId="1249"/>
    <cellStyle name="Note 10 6 2 2" xfId="1250"/>
    <cellStyle name="Note 10 6 3" xfId="1251"/>
    <cellStyle name="Note 10 7" xfId="1252"/>
    <cellStyle name="Note 10 7 2" xfId="1253"/>
    <cellStyle name="Note 10 7 2 2" xfId="1254"/>
    <cellStyle name="Note 10 7 3" xfId="1255"/>
    <cellStyle name="Note 11 2" xfId="1256"/>
    <cellStyle name="Note 11 2 2" xfId="1257"/>
    <cellStyle name="Note 11 2 2 2" xfId="1258"/>
    <cellStyle name="Note 11 2 3" xfId="1259"/>
    <cellStyle name="Note 11 3" xfId="1260"/>
    <cellStyle name="Note 11 3 2" xfId="1261"/>
    <cellStyle name="Note 11 3 2 2" xfId="1262"/>
    <cellStyle name="Note 11 3 3" xfId="1263"/>
    <cellStyle name="Note 11 4" xfId="1264"/>
    <cellStyle name="Note 11 4 2" xfId="1265"/>
    <cellStyle name="Note 11 4 2 2" xfId="1266"/>
    <cellStyle name="Note 11 4 3" xfId="1267"/>
    <cellStyle name="Note 11 5" xfId="1268"/>
    <cellStyle name="Note 11 5 2" xfId="1269"/>
    <cellStyle name="Note 11 5 2 2" xfId="1270"/>
    <cellStyle name="Note 11 5 3" xfId="1271"/>
    <cellStyle name="Note 11 6" xfId="1272"/>
    <cellStyle name="Note 11 6 2" xfId="1273"/>
    <cellStyle name="Note 11 6 2 2" xfId="1274"/>
    <cellStyle name="Note 11 6 3" xfId="1275"/>
    <cellStyle name="Note 12 2" xfId="1276"/>
    <cellStyle name="Note 12 2 2" xfId="1277"/>
    <cellStyle name="Note 12 2 2 2" xfId="1278"/>
    <cellStyle name="Note 12 2 3" xfId="1279"/>
    <cellStyle name="Note 12 3" xfId="1280"/>
    <cellStyle name="Note 12 3 2" xfId="1281"/>
    <cellStyle name="Note 12 3 2 2" xfId="1282"/>
    <cellStyle name="Note 12 3 3" xfId="1283"/>
    <cellStyle name="Note 12 4" xfId="1284"/>
    <cellStyle name="Note 12 4 2" xfId="1285"/>
    <cellStyle name="Note 12 4 2 2" xfId="1286"/>
    <cellStyle name="Note 12 4 3" xfId="1287"/>
    <cellStyle name="Note 12 5" xfId="1288"/>
    <cellStyle name="Note 12 5 2" xfId="1289"/>
    <cellStyle name="Note 12 5 2 2" xfId="1290"/>
    <cellStyle name="Note 12 5 3" xfId="1291"/>
    <cellStyle name="Note 13 2" xfId="1292"/>
    <cellStyle name="Note 13 2 2" xfId="1293"/>
    <cellStyle name="Note 13 2 2 2" xfId="1294"/>
    <cellStyle name="Note 13 2 3" xfId="1295"/>
    <cellStyle name="Note 14 2" xfId="1296"/>
    <cellStyle name="Note 14 2 2" xfId="1297"/>
    <cellStyle name="Note 14 2 2 2" xfId="1298"/>
    <cellStyle name="Note 14 2 3" xfId="1299"/>
    <cellStyle name="Note 15 2" xfId="1300"/>
    <cellStyle name="Note 15 2 2" xfId="1301"/>
    <cellStyle name="Note 15 2 2 2" xfId="1302"/>
    <cellStyle name="Note 15 2 3" xfId="1303"/>
    <cellStyle name="Note 2" xfId="1304"/>
    <cellStyle name="Note 2 2" xfId="1305"/>
    <cellStyle name="Note 2 2 2" xfId="1306"/>
    <cellStyle name="Note 2 2 2 2" xfId="1307"/>
    <cellStyle name="Note 2 2 3" xfId="1308"/>
    <cellStyle name="Note 2 3" xfId="1309"/>
    <cellStyle name="Note 2 3 2" xfId="1310"/>
    <cellStyle name="Note 2 3 2 2" xfId="1311"/>
    <cellStyle name="Note 2 3 3" xfId="1312"/>
    <cellStyle name="Note 2 4" xfId="1313"/>
    <cellStyle name="Note 2 4 2" xfId="1314"/>
    <cellStyle name="Note 2 4 2 2" xfId="1315"/>
    <cellStyle name="Note 2 4 3" xfId="1316"/>
    <cellStyle name="Note 2 5" xfId="1317"/>
    <cellStyle name="Note 2 5 2" xfId="1318"/>
    <cellStyle name="Note 2 5 2 2" xfId="1319"/>
    <cellStyle name="Note 2 5 3" xfId="1320"/>
    <cellStyle name="Note 2 6" xfId="1321"/>
    <cellStyle name="Note 2 6 2" xfId="1322"/>
    <cellStyle name="Note 2 6 2 2" xfId="1323"/>
    <cellStyle name="Note 2 6 3" xfId="1324"/>
    <cellStyle name="Note 2 7" xfId="1325"/>
    <cellStyle name="Note 2 7 2" xfId="1326"/>
    <cellStyle name="Note 2 7 2 2" xfId="1327"/>
    <cellStyle name="Note 2 7 3" xfId="1328"/>
    <cellStyle name="Note 2 8" xfId="1329"/>
    <cellStyle name="Note 2 8 2" xfId="1330"/>
    <cellStyle name="Note 2 8 2 2" xfId="1331"/>
    <cellStyle name="Note 2 8 3" xfId="1332"/>
    <cellStyle name="Note 3" xfId="1333"/>
    <cellStyle name="Note 3 2" xfId="1334"/>
    <cellStyle name="Note 3 2 2" xfId="1335"/>
    <cellStyle name="Note 3 2 2 2" xfId="1336"/>
    <cellStyle name="Note 3 2 3" xfId="1337"/>
    <cellStyle name="Note 3 3" xfId="1338"/>
    <cellStyle name="Note 3 3 2" xfId="1339"/>
    <cellStyle name="Note 3 3 2 2" xfId="1340"/>
    <cellStyle name="Note 3 3 3" xfId="1341"/>
    <cellStyle name="Note 3 4" xfId="1342"/>
    <cellStyle name="Note 3 4 2" xfId="1343"/>
    <cellStyle name="Note 3 4 2 2" xfId="1344"/>
    <cellStyle name="Note 3 4 3" xfId="1345"/>
    <cellStyle name="Note 3 5" xfId="1346"/>
    <cellStyle name="Note 3 5 2" xfId="1347"/>
    <cellStyle name="Note 3 5 2 2" xfId="1348"/>
    <cellStyle name="Note 3 5 3" xfId="1349"/>
    <cellStyle name="Note 3 6" xfId="1350"/>
    <cellStyle name="Note 3 6 2" xfId="1351"/>
    <cellStyle name="Note 3 6 2 2" xfId="1352"/>
    <cellStyle name="Note 3 6 3" xfId="1353"/>
    <cellStyle name="Note 3 7" xfId="1354"/>
    <cellStyle name="Note 3 7 2" xfId="1355"/>
    <cellStyle name="Note 3 7 2 2" xfId="1356"/>
    <cellStyle name="Note 3 7 3" xfId="1357"/>
    <cellStyle name="Note 3 8" xfId="1358"/>
    <cellStyle name="Note 3 8 2" xfId="1359"/>
    <cellStyle name="Note 3 8 2 2" xfId="1360"/>
    <cellStyle name="Note 3 8 3" xfId="1361"/>
    <cellStyle name="Note 4 2" xfId="1362"/>
    <cellStyle name="Note 4 2 2" xfId="1363"/>
    <cellStyle name="Note 4 2 2 2" xfId="1364"/>
    <cellStyle name="Note 4 2 3" xfId="1365"/>
    <cellStyle name="Note 4 3" xfId="1366"/>
    <cellStyle name="Note 4 3 2" xfId="1367"/>
    <cellStyle name="Note 4 3 2 2" xfId="1368"/>
    <cellStyle name="Note 4 3 3" xfId="1369"/>
    <cellStyle name="Note 4 4" xfId="1370"/>
    <cellStyle name="Note 4 4 2" xfId="1371"/>
    <cellStyle name="Note 4 4 2 2" xfId="1372"/>
    <cellStyle name="Note 4 4 3" xfId="1373"/>
    <cellStyle name="Note 4 5" xfId="1374"/>
    <cellStyle name="Note 4 5 2" xfId="1375"/>
    <cellStyle name="Note 4 5 2 2" xfId="1376"/>
    <cellStyle name="Note 4 5 3" xfId="1377"/>
    <cellStyle name="Note 4 6" xfId="1378"/>
    <cellStyle name="Note 4 6 2" xfId="1379"/>
    <cellStyle name="Note 4 6 2 2" xfId="1380"/>
    <cellStyle name="Note 4 6 3" xfId="1381"/>
    <cellStyle name="Note 4 7" xfId="1382"/>
    <cellStyle name="Note 4 7 2" xfId="1383"/>
    <cellStyle name="Note 4 7 2 2" xfId="1384"/>
    <cellStyle name="Note 4 7 3" xfId="1385"/>
    <cellStyle name="Note 4 8" xfId="1386"/>
    <cellStyle name="Note 4 8 2" xfId="1387"/>
    <cellStyle name="Note 4 8 2 2" xfId="1388"/>
    <cellStyle name="Note 4 8 3" xfId="1389"/>
    <cellStyle name="Note 5 2" xfId="1390"/>
    <cellStyle name="Note 5 2 2" xfId="1391"/>
    <cellStyle name="Note 5 2 2 2" xfId="1392"/>
    <cellStyle name="Note 5 2 3" xfId="1393"/>
    <cellStyle name="Note 5 3" xfId="1394"/>
    <cellStyle name="Note 5 3 2" xfId="1395"/>
    <cellStyle name="Note 5 3 2 2" xfId="1396"/>
    <cellStyle name="Note 5 3 3" xfId="1397"/>
    <cellStyle name="Note 5 4" xfId="1398"/>
    <cellStyle name="Note 5 4 2" xfId="1399"/>
    <cellStyle name="Note 5 4 2 2" xfId="1400"/>
    <cellStyle name="Note 5 4 3" xfId="1401"/>
    <cellStyle name="Note 5 5" xfId="1402"/>
    <cellStyle name="Note 5 5 2" xfId="1403"/>
    <cellStyle name="Note 5 5 2 2" xfId="1404"/>
    <cellStyle name="Note 5 5 3" xfId="1405"/>
    <cellStyle name="Note 5 6" xfId="1406"/>
    <cellStyle name="Note 5 6 2" xfId="1407"/>
    <cellStyle name="Note 5 6 2 2" xfId="1408"/>
    <cellStyle name="Note 5 6 3" xfId="1409"/>
    <cellStyle name="Note 5 7" xfId="1410"/>
    <cellStyle name="Note 5 7 2" xfId="1411"/>
    <cellStyle name="Note 5 7 2 2" xfId="1412"/>
    <cellStyle name="Note 5 7 3" xfId="1413"/>
    <cellStyle name="Note 5 8" xfId="1414"/>
    <cellStyle name="Note 5 8 2" xfId="1415"/>
    <cellStyle name="Note 5 8 2 2" xfId="1416"/>
    <cellStyle name="Note 5 8 3" xfId="1417"/>
    <cellStyle name="Note 6 2" xfId="1418"/>
    <cellStyle name="Note 6 2 2" xfId="1419"/>
    <cellStyle name="Note 6 2 2 2" xfId="1420"/>
    <cellStyle name="Note 6 2 3" xfId="1421"/>
    <cellStyle name="Note 6 3" xfId="1422"/>
    <cellStyle name="Note 6 3 2" xfId="1423"/>
    <cellStyle name="Note 6 3 2 2" xfId="1424"/>
    <cellStyle name="Note 6 3 3" xfId="1425"/>
    <cellStyle name="Note 6 4" xfId="1426"/>
    <cellStyle name="Note 6 4 2" xfId="1427"/>
    <cellStyle name="Note 6 4 2 2" xfId="1428"/>
    <cellStyle name="Note 6 4 3" xfId="1429"/>
    <cellStyle name="Note 6 5" xfId="1430"/>
    <cellStyle name="Note 6 5 2" xfId="1431"/>
    <cellStyle name="Note 6 5 2 2" xfId="1432"/>
    <cellStyle name="Note 6 5 3" xfId="1433"/>
    <cellStyle name="Note 6 6" xfId="1434"/>
    <cellStyle name="Note 6 6 2" xfId="1435"/>
    <cellStyle name="Note 6 6 2 2" xfId="1436"/>
    <cellStyle name="Note 6 6 3" xfId="1437"/>
    <cellStyle name="Note 6 7" xfId="1438"/>
    <cellStyle name="Note 6 7 2" xfId="1439"/>
    <cellStyle name="Note 6 7 2 2" xfId="1440"/>
    <cellStyle name="Note 6 7 3" xfId="1441"/>
    <cellStyle name="Note 6 8" xfId="1442"/>
    <cellStyle name="Note 6 8 2" xfId="1443"/>
    <cellStyle name="Note 6 8 2 2" xfId="1444"/>
    <cellStyle name="Note 6 8 3" xfId="1445"/>
    <cellStyle name="Note 7 2" xfId="1446"/>
    <cellStyle name="Note 7 2 2" xfId="1447"/>
    <cellStyle name="Note 7 2 2 2" xfId="1448"/>
    <cellStyle name="Note 7 2 3" xfId="1449"/>
    <cellStyle name="Note 7 3" xfId="1450"/>
    <cellStyle name="Note 7 3 2" xfId="1451"/>
    <cellStyle name="Note 7 3 2 2" xfId="1452"/>
    <cellStyle name="Note 7 3 3" xfId="1453"/>
    <cellStyle name="Note 7 4" xfId="1454"/>
    <cellStyle name="Note 7 4 2" xfId="1455"/>
    <cellStyle name="Note 7 4 2 2" xfId="1456"/>
    <cellStyle name="Note 7 4 3" xfId="1457"/>
    <cellStyle name="Note 7 5" xfId="1458"/>
    <cellStyle name="Note 7 5 2" xfId="1459"/>
    <cellStyle name="Note 7 5 2 2" xfId="1460"/>
    <cellStyle name="Note 7 5 3" xfId="1461"/>
    <cellStyle name="Note 7 6" xfId="1462"/>
    <cellStyle name="Note 7 6 2" xfId="1463"/>
    <cellStyle name="Note 7 6 2 2" xfId="1464"/>
    <cellStyle name="Note 7 6 3" xfId="1465"/>
    <cellStyle name="Note 7 7" xfId="1466"/>
    <cellStyle name="Note 7 7 2" xfId="1467"/>
    <cellStyle name="Note 7 7 2 2" xfId="1468"/>
    <cellStyle name="Note 7 7 3" xfId="1469"/>
    <cellStyle name="Note 7 8" xfId="1470"/>
    <cellStyle name="Note 7 8 2" xfId="1471"/>
    <cellStyle name="Note 7 8 2 2" xfId="1472"/>
    <cellStyle name="Note 7 8 3" xfId="1473"/>
    <cellStyle name="Note 8 2" xfId="1474"/>
    <cellStyle name="Note 8 2 2" xfId="1475"/>
    <cellStyle name="Note 8 2 2 2" xfId="1476"/>
    <cellStyle name="Note 8 2 3" xfId="1477"/>
    <cellStyle name="Note 8 3" xfId="1478"/>
    <cellStyle name="Note 8 3 2" xfId="1479"/>
    <cellStyle name="Note 8 3 2 2" xfId="1480"/>
    <cellStyle name="Note 8 3 3" xfId="1481"/>
    <cellStyle name="Note 8 4" xfId="1482"/>
    <cellStyle name="Note 8 4 2" xfId="1483"/>
    <cellStyle name="Note 8 4 2 2" xfId="1484"/>
    <cellStyle name="Note 8 4 3" xfId="1485"/>
    <cellStyle name="Note 8 5" xfId="1486"/>
    <cellStyle name="Note 8 5 2" xfId="1487"/>
    <cellStyle name="Note 8 5 2 2" xfId="1488"/>
    <cellStyle name="Note 8 5 3" xfId="1489"/>
    <cellStyle name="Note 8 6" xfId="1490"/>
    <cellStyle name="Note 8 6 2" xfId="1491"/>
    <cellStyle name="Note 8 6 2 2" xfId="1492"/>
    <cellStyle name="Note 8 6 3" xfId="1493"/>
    <cellStyle name="Note 8 7" xfId="1494"/>
    <cellStyle name="Note 8 7 2" xfId="1495"/>
    <cellStyle name="Note 8 7 2 2" xfId="1496"/>
    <cellStyle name="Note 8 7 3" xfId="1497"/>
    <cellStyle name="Note 8 8" xfId="1498"/>
    <cellStyle name="Note 8 8 2" xfId="1499"/>
    <cellStyle name="Note 8 8 2 2" xfId="1500"/>
    <cellStyle name="Note 8 8 3" xfId="1501"/>
    <cellStyle name="Note 9 2" xfId="1502"/>
    <cellStyle name="Note 9 2 2" xfId="1503"/>
    <cellStyle name="Note 9 2 2 2" xfId="1504"/>
    <cellStyle name="Note 9 2 3" xfId="1505"/>
    <cellStyle name="Note 9 3" xfId="1506"/>
    <cellStyle name="Note 9 3 2" xfId="1507"/>
    <cellStyle name="Note 9 3 2 2" xfId="1508"/>
    <cellStyle name="Note 9 3 3" xfId="1509"/>
    <cellStyle name="Note 9 4" xfId="1510"/>
    <cellStyle name="Note 9 4 2" xfId="1511"/>
    <cellStyle name="Note 9 4 2 2" xfId="1512"/>
    <cellStyle name="Note 9 4 3" xfId="1513"/>
    <cellStyle name="Note 9 5" xfId="1514"/>
    <cellStyle name="Note 9 5 2" xfId="1515"/>
    <cellStyle name="Note 9 5 2 2" xfId="1516"/>
    <cellStyle name="Note 9 5 3" xfId="1517"/>
    <cellStyle name="Note 9 6" xfId="1518"/>
    <cellStyle name="Note 9 6 2" xfId="1519"/>
    <cellStyle name="Note 9 6 2 2" xfId="1520"/>
    <cellStyle name="Note 9 6 3" xfId="1521"/>
    <cellStyle name="Note 9 7" xfId="1522"/>
    <cellStyle name="Note 9 7 2" xfId="1523"/>
    <cellStyle name="Note 9 7 2 2" xfId="1524"/>
    <cellStyle name="Note 9 7 3" xfId="1525"/>
    <cellStyle name="Note 9 8" xfId="1526"/>
    <cellStyle name="Note 9 8 2" xfId="1527"/>
    <cellStyle name="Note 9 8 2 2" xfId="1528"/>
    <cellStyle name="Note 9 8 3" xfId="1529"/>
    <cellStyle name="Notiz 10" xfId="1530"/>
    <cellStyle name="Notiz 10 2" xfId="1531"/>
    <cellStyle name="Notiz 10 3" xfId="1532"/>
    <cellStyle name="Notiz 11" xfId="1533"/>
    <cellStyle name="Notiz 11 2" xfId="1534"/>
    <cellStyle name="Notiz 11 3" xfId="1535"/>
    <cellStyle name="Notiz 12" xfId="1536"/>
    <cellStyle name="Notiz 12 2" xfId="1537"/>
    <cellStyle name="Notiz 12 3" xfId="1538"/>
    <cellStyle name="Notiz 13" xfId="1539"/>
    <cellStyle name="Notiz 13 2" xfId="1540"/>
    <cellStyle name="Notiz 13 3" xfId="1541"/>
    <cellStyle name="Notiz 14" xfId="1542"/>
    <cellStyle name="Notiz 14 2" xfId="1543"/>
    <cellStyle name="Notiz 14 3" xfId="1544"/>
    <cellStyle name="Notiz 15" xfId="1545"/>
    <cellStyle name="Notiz 15 2" xfId="1546"/>
    <cellStyle name="Notiz 15 3" xfId="1547"/>
    <cellStyle name="Notiz 2" xfId="1548"/>
    <cellStyle name="Notiz 2 2" xfId="1549"/>
    <cellStyle name="Notiz 2 2 2" xfId="1550"/>
    <cellStyle name="Notiz 2 2 3" xfId="1551"/>
    <cellStyle name="Notiz 2 3" xfId="1552"/>
    <cellStyle name="Notiz 2 3 2" xfId="1553"/>
    <cellStyle name="Notiz 2 4" xfId="1554"/>
    <cellStyle name="Notiz 2 4 2" xfId="1555"/>
    <cellStyle name="Notiz 2 4 3" xfId="1556"/>
    <cellStyle name="Notiz 2 5" xfId="1557"/>
    <cellStyle name="Notiz 2 5 2" xfId="1558"/>
    <cellStyle name="Notiz 2 5 3" xfId="1559"/>
    <cellStyle name="Notiz 2 6" xfId="1560"/>
    <cellStyle name="Notiz 3" xfId="1561"/>
    <cellStyle name="Notiz 3 2" xfId="1562"/>
    <cellStyle name="Notiz 3 2 2" xfId="1563"/>
    <cellStyle name="Notiz 3 3" xfId="1564"/>
    <cellStyle name="Notiz 4" xfId="1565"/>
    <cellStyle name="Notiz 4 2" xfId="1566"/>
    <cellStyle name="Notiz 5" xfId="1567"/>
    <cellStyle name="Notiz 5 2" xfId="1568"/>
    <cellStyle name="Notiz 5 3" xfId="1569"/>
    <cellStyle name="Notiz 6" xfId="1570"/>
    <cellStyle name="Notiz 6 2" xfId="1571"/>
    <cellStyle name="Notiz 6 2 2" xfId="1572"/>
    <cellStyle name="Notiz 6 2 3" xfId="1573"/>
    <cellStyle name="Notiz 6 3" xfId="1574"/>
    <cellStyle name="Notiz 6 4" xfId="1575"/>
    <cellStyle name="Notiz 7" xfId="1576"/>
    <cellStyle name="Notiz 7 2" xfId="1577"/>
    <cellStyle name="Notiz 7 2 2" xfId="1578"/>
    <cellStyle name="Notiz 7 2 3" xfId="1579"/>
    <cellStyle name="Notiz 7 3" xfId="1580"/>
    <cellStyle name="Notiz 7 3 2" xfId="1581"/>
    <cellStyle name="Notiz 7 3 3" xfId="1582"/>
    <cellStyle name="Notiz 7 4" xfId="1583"/>
    <cellStyle name="Notiz 7 4 2" xfId="1584"/>
    <cellStyle name="Notiz 7 4 3" xfId="1585"/>
    <cellStyle name="Notiz 7 5" xfId="1586"/>
    <cellStyle name="Notiz 7 6" xfId="1587"/>
    <cellStyle name="Notiz 8" xfId="1588"/>
    <cellStyle name="Notiz 8 2" xfId="1589"/>
    <cellStyle name="Notiz 8 2 2" xfId="1590"/>
    <cellStyle name="Notiz 8 2 3" xfId="1591"/>
    <cellStyle name="Notiz 8 3" xfId="1592"/>
    <cellStyle name="Notiz 8 4" xfId="1593"/>
    <cellStyle name="Notiz 9" xfId="1594"/>
    <cellStyle name="Notiz 9 2" xfId="1595"/>
    <cellStyle name="Notiz 9 3" xfId="1596"/>
    <cellStyle name="Output" xfId="1597"/>
    <cellStyle name="Output 2" xfId="1598"/>
    <cellStyle name="Output 3" xfId="1599"/>
    <cellStyle name="Percent 2" xfId="1600"/>
    <cellStyle name="Percent 2 2" xfId="1601"/>
    <cellStyle name="Percent 2 3" xfId="1602"/>
    <cellStyle name="Percent 3" xfId="1603"/>
    <cellStyle name="Percent 3 2" xfId="1604"/>
    <cellStyle name="Percent 3 3" xfId="1605"/>
    <cellStyle name="Percent 4" xfId="1606"/>
    <cellStyle name="Percent_1 SubOverv.USd" xfId="1607"/>
    <cellStyle name="Prozent 2" xfId="1608"/>
    <cellStyle name="row" xfId="1609"/>
    <cellStyle name="row 2" xfId="1610"/>
    <cellStyle name="RowCodes" xfId="1611"/>
    <cellStyle name="Row-Col Headings" xfId="1612"/>
    <cellStyle name="RowTitles" xfId="1613"/>
    <cellStyle name="RowTitles1-Detail" xfId="1614"/>
    <cellStyle name="RowTitles-Col2" xfId="1615"/>
    <cellStyle name="RowTitles-Detail" xfId="1616"/>
    <cellStyle name="Schlecht 2" xfId="1617"/>
    <cellStyle name="Schlecht 2 2" xfId="1618"/>
    <cellStyle name="Schlecht 2 2 2" xfId="1619"/>
    <cellStyle name="Schlecht 2 3" xfId="1620"/>
    <cellStyle name="Schlecht 2 4" xfId="1621"/>
    <cellStyle name="Schlecht 2 5" xfId="1622"/>
    <cellStyle name="Schlecht 2 6" xfId="1623"/>
    <cellStyle name="Schlecht 3" xfId="1624"/>
    <cellStyle name="Schlecht 3 2" xfId="1625"/>
    <cellStyle name="Schlecht 3 3" xfId="1626"/>
    <cellStyle name="Schlecht 3 4" xfId="1627"/>
    <cellStyle name="Standard" xfId="0" builtinId="0"/>
    <cellStyle name="Standard 10" xfId="1628"/>
    <cellStyle name="Standard 10 2" xfId="1629"/>
    <cellStyle name="Standard 10 2 2" xfId="1630"/>
    <cellStyle name="Standard 10 3" xfId="1631"/>
    <cellStyle name="Standard 10 4" xfId="1632"/>
    <cellStyle name="Standard 10_Kennzahlen 2011" xfId="1633"/>
    <cellStyle name="Standard 11" xfId="1634"/>
    <cellStyle name="Standard 11 2" xfId="1635"/>
    <cellStyle name="Standard 11 2 2" xfId="1636"/>
    <cellStyle name="Standard 11 2 3" xfId="1637"/>
    <cellStyle name="Standard 11 3" xfId="1638"/>
    <cellStyle name="Standard 11 4" xfId="1639"/>
    <cellStyle name="Standard 12" xfId="1640"/>
    <cellStyle name="Standard 12 2" xfId="1641"/>
    <cellStyle name="Standard 12 2 2" xfId="1642"/>
    <cellStyle name="Standard 12 3" xfId="1643"/>
    <cellStyle name="Standard 12 3 2" xfId="1644"/>
    <cellStyle name="Standard 12 4" xfId="1645"/>
    <cellStyle name="Standard 12 4 2" xfId="1646"/>
    <cellStyle name="Standard 12 5" xfId="1647"/>
    <cellStyle name="Standard 13" xfId="1648"/>
    <cellStyle name="Standard 13 2" xfId="1649"/>
    <cellStyle name="Standard 13 2 2" xfId="1650"/>
    <cellStyle name="Standard 13 3" xfId="1651"/>
    <cellStyle name="Standard 13 4" xfId="1652"/>
    <cellStyle name="Standard 13 5" xfId="1653"/>
    <cellStyle name="Standard 13 6" xfId="1654"/>
    <cellStyle name="Standard 13 6 2" xfId="1655"/>
    <cellStyle name="Standard 14" xfId="1656"/>
    <cellStyle name="Standard 14 2" xfId="1657"/>
    <cellStyle name="Standard 14 2 2" xfId="1658"/>
    <cellStyle name="Standard 14 3" xfId="1659"/>
    <cellStyle name="Standard 14 3 2" xfId="1660"/>
    <cellStyle name="Standard 14 4" xfId="1661"/>
    <cellStyle name="Standard 14 4 2" xfId="1662"/>
    <cellStyle name="Standard 15" xfId="1663"/>
    <cellStyle name="Standard 15 2" xfId="1664"/>
    <cellStyle name="Standard 15 3" xfId="1665"/>
    <cellStyle name="Standard 15 3 2" xfId="1666"/>
    <cellStyle name="Standard 16" xfId="1667"/>
    <cellStyle name="Standard 16 2" xfId="1668"/>
    <cellStyle name="Standard 16 3" xfId="1669"/>
    <cellStyle name="Standard 16 3 2" xfId="1670"/>
    <cellStyle name="Standard 17" xfId="1671"/>
    <cellStyle name="Standard 17 2" xfId="1672"/>
    <cellStyle name="Standard 17 3" xfId="1673"/>
    <cellStyle name="Standard 17 3 2" xfId="1674"/>
    <cellStyle name="Standard 18" xfId="1675"/>
    <cellStyle name="Standard 18 2" xfId="1676"/>
    <cellStyle name="Standard 18 3" xfId="1677"/>
    <cellStyle name="Standard 19" xfId="1678"/>
    <cellStyle name="Standard 19 2" xfId="1679"/>
    <cellStyle name="Standard 19 3" xfId="1680"/>
    <cellStyle name="Standard 19 3 2" xfId="1681"/>
    <cellStyle name="Standard 2" xfId="1682"/>
    <cellStyle name="Standard 2 10" xfId="1683"/>
    <cellStyle name="Standard 2 10 2" xfId="1684"/>
    <cellStyle name="Standard 2 10 2 2" xfId="1685"/>
    <cellStyle name="Standard 2 10 2 2 2" xfId="1686"/>
    <cellStyle name="Standard 2 10 2 3" xfId="1687"/>
    <cellStyle name="Standard 2 10 3" xfId="1688"/>
    <cellStyle name="Standard 2 10 3 2" xfId="1689"/>
    <cellStyle name="Standard 2 10 4" xfId="1690"/>
    <cellStyle name="Standard 2 10 4 2" xfId="1691"/>
    <cellStyle name="Standard 2 10 5" xfId="1692"/>
    <cellStyle name="Standard 2 11" xfId="1693"/>
    <cellStyle name="Standard 2 11 2" xfId="1694"/>
    <cellStyle name="Standard 2 12" xfId="1695"/>
    <cellStyle name="Standard 2 12 2" xfId="1696"/>
    <cellStyle name="Standard 2 12 2 2" xfId="1697"/>
    <cellStyle name="Standard 2 12 3" xfId="1698"/>
    <cellStyle name="Standard 2 13" xfId="1699"/>
    <cellStyle name="Standard 2 13 2" xfId="1700"/>
    <cellStyle name="Standard 2 14" xfId="1701"/>
    <cellStyle name="Standard 2 14 2" xfId="1702"/>
    <cellStyle name="Standard 2 15" xfId="1703"/>
    <cellStyle name="Standard 2 15 2" xfId="1704"/>
    <cellStyle name="Standard 2 16" xfId="1705"/>
    <cellStyle name="Standard 2 2" xfId="1706"/>
    <cellStyle name="Standard 2 2 2" xfId="1707"/>
    <cellStyle name="Standard 2 2 2 2" xfId="1708"/>
    <cellStyle name="Standard 2 2 2 2 2" xfId="1709"/>
    <cellStyle name="Standard 2 2 2 3" xfId="1710"/>
    <cellStyle name="Standard 2 2 3" xfId="1711"/>
    <cellStyle name="Standard 2 2 3 2" xfId="1712"/>
    <cellStyle name="Standard 2 2 4" xfId="1713"/>
    <cellStyle name="Standard 2 2 4 2" xfId="1714"/>
    <cellStyle name="Standard 2 2 4 3" xfId="1715"/>
    <cellStyle name="Standard 2 2 5" xfId="1716"/>
    <cellStyle name="Standard 2 2 5 2" xfId="1717"/>
    <cellStyle name="Standard 2 2 5 3" xfId="1718"/>
    <cellStyle name="Standard 2 2 6" xfId="1719"/>
    <cellStyle name="Standard 2 2_BBE12 Tab. H2.3 120506" xfId="1720"/>
    <cellStyle name="Standard 2 3" xfId="1721"/>
    <cellStyle name="Standard 2 3 2" xfId="1722"/>
    <cellStyle name="Standard 2 3 2 2" xfId="1723"/>
    <cellStyle name="Standard 2 3 2 2 2" xfId="1724"/>
    <cellStyle name="Standard 2 3 2 2 3" xfId="1725"/>
    <cellStyle name="Standard 2 3 2 3" xfId="1726"/>
    <cellStyle name="Standard 2 3 2 3 2" xfId="1727"/>
    <cellStyle name="Standard 2 3 3" xfId="1728"/>
    <cellStyle name="Standard 2 3 3 2" xfId="1729"/>
    <cellStyle name="Standard 2 3 3 3" xfId="1730"/>
    <cellStyle name="Standard 2 3 3 4" xfId="1731"/>
    <cellStyle name="Standard 2 3 4" xfId="1732"/>
    <cellStyle name="Standard 2 3 4 2" xfId="1733"/>
    <cellStyle name="Standard 2 3 4 2 2" xfId="1734"/>
    <cellStyle name="Standard 2 3 4 3" xfId="1735"/>
    <cellStyle name="Standard 2 3 5" xfId="1736"/>
    <cellStyle name="Standard 2 3 5 2" xfId="1737"/>
    <cellStyle name="Standard 2 3 6" xfId="1738"/>
    <cellStyle name="Standard 2 3 6 2" xfId="1739"/>
    <cellStyle name="Standard 2 3 7" xfId="1740"/>
    <cellStyle name="Standard 2 3 8" xfId="1741"/>
    <cellStyle name="Standard 2 4" xfId="1742"/>
    <cellStyle name="Standard 2 4 2" xfId="1743"/>
    <cellStyle name="Standard 2 4 2 2" xfId="1744"/>
    <cellStyle name="Standard 2 4 2 2 2" xfId="1745"/>
    <cellStyle name="Standard 2 4 2 2 3" xfId="1746"/>
    <cellStyle name="Standard 2 4 2 2 4" xfId="1747"/>
    <cellStyle name="Standard 2 4 2 3" xfId="1748"/>
    <cellStyle name="Standard 2 4 2 3 2" xfId="1749"/>
    <cellStyle name="Standard 2 4 2 4" xfId="1750"/>
    <cellStyle name="Standard 2 4 3" xfId="1751"/>
    <cellStyle name="Standard 2 4 3 2" xfId="1752"/>
    <cellStyle name="Standard 2 4 3 3" xfId="1753"/>
    <cellStyle name="Standard 2 4 4" xfId="1754"/>
    <cellStyle name="Standard 2 4 4 2" xfId="1755"/>
    <cellStyle name="Standard 2 4 5" xfId="1756"/>
    <cellStyle name="Standard 2 4 5 2" xfId="1757"/>
    <cellStyle name="Standard 2 4 5 3" xfId="1758"/>
    <cellStyle name="Standard 2 4 6" xfId="1759"/>
    <cellStyle name="Standard 2 5" xfId="1760"/>
    <cellStyle name="Standard 2 5 2" xfId="1761"/>
    <cellStyle name="Standard 2 5 2 2" xfId="1762"/>
    <cellStyle name="Standard 2 5 2 2 2" xfId="1763"/>
    <cellStyle name="Standard 2 5 2 3" xfId="1764"/>
    <cellStyle name="Standard 2 5 3" xfId="1765"/>
    <cellStyle name="Standard 2 5 3 2" xfId="1766"/>
    <cellStyle name="Standard 2 5 3 3" xfId="1767"/>
    <cellStyle name="Standard 2 5 4" xfId="1768"/>
    <cellStyle name="Standard 2 5 4 2" xfId="1769"/>
    <cellStyle name="Standard 2 5 5" xfId="1770"/>
    <cellStyle name="Standard 2 5 6" xfId="1771"/>
    <cellStyle name="Standard 2 6" xfId="1772"/>
    <cellStyle name="Standard 2 6 2" xfId="1773"/>
    <cellStyle name="Standard 2 6 2 2" xfId="1774"/>
    <cellStyle name="Standard 2 6 2 2 2" xfId="1775"/>
    <cellStyle name="Standard 2 6 2 3" xfId="1776"/>
    <cellStyle name="Standard 2 6 3" xfId="1777"/>
    <cellStyle name="Standard 2 6 3 2" xfId="1778"/>
    <cellStyle name="Standard 2 6 4" xfId="1779"/>
    <cellStyle name="Standard 2 6 4 2" xfId="1780"/>
    <cellStyle name="Standard 2 6 5" xfId="1781"/>
    <cellStyle name="Standard 2 7" xfId="1782"/>
    <cellStyle name="Standard 2 7 2" xfId="1783"/>
    <cellStyle name="Standard 2 7 2 2" xfId="1784"/>
    <cellStyle name="Standard 2 7 2 2 2" xfId="1785"/>
    <cellStyle name="Standard 2 7 2 3" xfId="1786"/>
    <cellStyle name="Standard 2 7 3" xfId="1787"/>
    <cellStyle name="Standard 2 7 3 2" xfId="1788"/>
    <cellStyle name="Standard 2 7 4" xfId="1789"/>
    <cellStyle name="Standard 2 7 4 2" xfId="1790"/>
    <cellStyle name="Standard 2 7 5" xfId="1791"/>
    <cellStyle name="Standard 2 8" xfId="1792"/>
    <cellStyle name="Standard 2 8 2" xfId="1793"/>
    <cellStyle name="Standard 2 8 2 2" xfId="1794"/>
    <cellStyle name="Standard 2 8 2 2 2" xfId="1795"/>
    <cellStyle name="Standard 2 8 2 3" xfId="1796"/>
    <cellStyle name="Standard 2 8 3" xfId="1797"/>
    <cellStyle name="Standard 2 8 3 2" xfId="1798"/>
    <cellStyle name="Standard 2 8 4" xfId="1799"/>
    <cellStyle name="Standard 2 8 4 2" xfId="1800"/>
    <cellStyle name="Standard 2 8 5" xfId="1801"/>
    <cellStyle name="Standard 2 9" xfId="1802"/>
    <cellStyle name="Standard 2 9 2" xfId="1803"/>
    <cellStyle name="Standard 2 9 2 2" xfId="1804"/>
    <cellStyle name="Standard 2 9 2 2 2" xfId="1805"/>
    <cellStyle name="Standard 2 9 2 3" xfId="1806"/>
    <cellStyle name="Standard 2 9 3" xfId="1807"/>
    <cellStyle name="Standard 2 9 3 2" xfId="1808"/>
    <cellStyle name="Standard 2 9 4" xfId="1809"/>
    <cellStyle name="Standard 2 9 4 2" xfId="1810"/>
    <cellStyle name="Standard 2 9 5" xfId="1811"/>
    <cellStyle name="Standard 2_BBE12 Tab. H2.3 120506" xfId="1812"/>
    <cellStyle name="Standard 20" xfId="1813"/>
    <cellStyle name="Standard 20 2" xfId="1814"/>
    <cellStyle name="Standard 21" xfId="1815"/>
    <cellStyle name="Standard 21 2" xfId="1816"/>
    <cellStyle name="Standard 22" xfId="1817"/>
    <cellStyle name="Standard 22 2" xfId="1818"/>
    <cellStyle name="Standard 23" xfId="1819"/>
    <cellStyle name="Standard 23 2" xfId="1820"/>
    <cellStyle name="Standard 24" xfId="1821"/>
    <cellStyle name="Standard 24 2" xfId="1822"/>
    <cellStyle name="Standard 24 3" xfId="1823"/>
    <cellStyle name="Standard 25" xfId="1824"/>
    <cellStyle name="Standard 25 2" xfId="1825"/>
    <cellStyle name="Standard 25 3" xfId="1826"/>
    <cellStyle name="Standard 25 3 2" xfId="1827"/>
    <cellStyle name="Standard 25 4" xfId="1828"/>
    <cellStyle name="Standard 26" xfId="1829"/>
    <cellStyle name="Standard 27" xfId="1830"/>
    <cellStyle name="Standard 28" xfId="1831"/>
    <cellStyle name="Standard 29" xfId="1832"/>
    <cellStyle name="Standard 29 2" xfId="1833"/>
    <cellStyle name="Standard 3" xfId="1834"/>
    <cellStyle name="Standard 3 2" xfId="1835"/>
    <cellStyle name="Standard 3 2 2" xfId="1836"/>
    <cellStyle name="Standard 3 2 2 2" xfId="1837"/>
    <cellStyle name="Standard 3 2 2 2 2" xfId="1838"/>
    <cellStyle name="Standard 3 2 2 2 2 2" xfId="1839"/>
    <cellStyle name="Standard 3 2 2 2 3" xfId="1840"/>
    <cellStyle name="Standard 3 2 3" xfId="1841"/>
    <cellStyle name="Standard 3 2 3 2" xfId="1842"/>
    <cellStyle name="Standard 3 2 4" xfId="1843"/>
    <cellStyle name="Standard 3 2 4 2" xfId="1844"/>
    <cellStyle name="Standard 3 2 5" xfId="1845"/>
    <cellStyle name="Standard 3 2 5 2" xfId="1846"/>
    <cellStyle name="Standard 3 2 5 3" xfId="1847"/>
    <cellStyle name="Standard 3 3" xfId="1848"/>
    <cellStyle name="Standard 3 3 2" xfId="1849"/>
    <cellStyle name="Standard 3 3 2 2" xfId="1850"/>
    <cellStyle name="Standard 3 3 3" xfId="1851"/>
    <cellStyle name="Standard 3 3 3 2" xfId="1852"/>
    <cellStyle name="Standard 3 3 4" xfId="1853"/>
    <cellStyle name="Standard 3 3 5" xfId="1854"/>
    <cellStyle name="Standard 3 4" xfId="1855"/>
    <cellStyle name="Standard 3 4 2" xfId="1856"/>
    <cellStyle name="Standard 3 4 3" xfId="1857"/>
    <cellStyle name="Standard 3 5" xfId="1858"/>
    <cellStyle name="Standard 3 6" xfId="1859"/>
    <cellStyle name="Standard 3 7" xfId="1860"/>
    <cellStyle name="Standard 3 8" xfId="1861"/>
    <cellStyle name="Standard 3 9" xfId="1862"/>
    <cellStyle name="Standard 3_3_1_Schüler_B-Schulen_insg" xfId="1863"/>
    <cellStyle name="Standard 30" xfId="1864"/>
    <cellStyle name="Standard 30 2" xfId="1865"/>
    <cellStyle name="Standard 30 3" xfId="1866"/>
    <cellStyle name="Standard 31" xfId="1867"/>
    <cellStyle name="Standard 32" xfId="1868"/>
    <cellStyle name="Standard 33" xfId="1869"/>
    <cellStyle name="Standard 34" xfId="1870"/>
    <cellStyle name="Standard 35" xfId="1871"/>
    <cellStyle name="Standard 4" xfId="1872"/>
    <cellStyle name="Standard 4 10" xfId="1873"/>
    <cellStyle name="Standard 4 2" xfId="1874"/>
    <cellStyle name="Standard 4 2 2" xfId="1875"/>
    <cellStyle name="Standard 4 2 2 2" xfId="1876"/>
    <cellStyle name="Standard 4 2 2 2 2" xfId="1877"/>
    <cellStyle name="Standard 4 2 2 3" xfId="1878"/>
    <cellStyle name="Standard 4 2 2 4" xfId="1879"/>
    <cellStyle name="Standard 4 2 3" xfId="1880"/>
    <cellStyle name="Standard 4 2 3 2" xfId="1881"/>
    <cellStyle name="Standard 4 2 3 3" xfId="1882"/>
    <cellStyle name="Standard 4 2 4" xfId="1883"/>
    <cellStyle name="Standard 4 2 4 2" xfId="1884"/>
    <cellStyle name="Standard 4 2 4 3" xfId="1885"/>
    <cellStyle name="Standard 4 2 5" xfId="1886"/>
    <cellStyle name="Standard 4 2 5 2" xfId="1887"/>
    <cellStyle name="Standard 4 2 6" xfId="1888"/>
    <cellStyle name="Standard 4 2 7" xfId="1889"/>
    <cellStyle name="Standard 4 3" xfId="1890"/>
    <cellStyle name="Standard 4 3 2" xfId="1891"/>
    <cellStyle name="Standard 4 3 2 2" xfId="1892"/>
    <cellStyle name="Standard 4 3 2 2 2" xfId="1893"/>
    <cellStyle name="Standard 4 3 2 3" xfId="1894"/>
    <cellStyle name="Standard 4 3 3" xfId="1895"/>
    <cellStyle name="Standard 4 3 3 2" xfId="1896"/>
    <cellStyle name="Standard 4 3 3 3" xfId="1897"/>
    <cellStyle name="Standard 4 3 4" xfId="1898"/>
    <cellStyle name="Standard 4 3 4 2" xfId="1899"/>
    <cellStyle name="Standard 4 3 4 3" xfId="1900"/>
    <cellStyle name="Standard 4 3 5" xfId="1901"/>
    <cellStyle name="Standard 4 3 6" xfId="1902"/>
    <cellStyle name="Standard 4 4" xfId="1903"/>
    <cellStyle name="Standard 4 4 2" xfId="1904"/>
    <cellStyle name="Standard 4 4 2 2" xfId="1905"/>
    <cellStyle name="Standard 4 4 2 2 2" xfId="1906"/>
    <cellStyle name="Standard 4 4 2 3" xfId="1907"/>
    <cellStyle name="Standard 4 4 3" xfId="1908"/>
    <cellStyle name="Standard 4 4 3 2" xfId="1909"/>
    <cellStyle name="Standard 4 4 4" xfId="1910"/>
    <cellStyle name="Standard 4 4 4 2" xfId="1911"/>
    <cellStyle name="Standard 4 4 5" xfId="1912"/>
    <cellStyle name="Standard 4 5" xfId="1913"/>
    <cellStyle name="Standard 4 5 2" xfId="1914"/>
    <cellStyle name="Standard 4 5 2 2" xfId="1915"/>
    <cellStyle name="Standard 4 5 2 2 2" xfId="1916"/>
    <cellStyle name="Standard 4 5 2 3" xfId="1917"/>
    <cellStyle name="Standard 4 5 3" xfId="1918"/>
    <cellStyle name="Standard 4 5 3 2" xfId="1919"/>
    <cellStyle name="Standard 4 5 4" xfId="1920"/>
    <cellStyle name="Standard 4 5 4 2" xfId="1921"/>
    <cellStyle name="Standard 4 5 5" xfId="1922"/>
    <cellStyle name="Standard 4 6" xfId="1923"/>
    <cellStyle name="Standard 4 6 2" xfId="1924"/>
    <cellStyle name="Standard 4 6 2 2" xfId="1925"/>
    <cellStyle name="Standard 4 6 2 2 2" xfId="1926"/>
    <cellStyle name="Standard 4 6 2 3" xfId="1927"/>
    <cellStyle name="Standard 4 6 3" xfId="1928"/>
    <cellStyle name="Standard 4 6 3 2" xfId="1929"/>
    <cellStyle name="Standard 4 6 4" xfId="1930"/>
    <cellStyle name="Standard 4 6 4 2" xfId="1931"/>
    <cellStyle name="Standard 4 6 5" xfId="1932"/>
    <cellStyle name="Standard 4 7" xfId="1933"/>
    <cellStyle name="Standard 4 7 2" xfId="1934"/>
    <cellStyle name="Standard 4 7 2 2" xfId="1935"/>
    <cellStyle name="Standard 4 7 2 2 2" xfId="1936"/>
    <cellStyle name="Standard 4 7 2 3" xfId="1937"/>
    <cellStyle name="Standard 4 7 3" xfId="1938"/>
    <cellStyle name="Standard 4 7 3 2" xfId="1939"/>
    <cellStyle name="Standard 4 7 4" xfId="1940"/>
    <cellStyle name="Standard 4 7 4 2" xfId="1941"/>
    <cellStyle name="Standard 4 7 5" xfId="1942"/>
    <cellStyle name="Standard 4 8" xfId="1943"/>
    <cellStyle name="Standard 4 8 2" xfId="1944"/>
    <cellStyle name="Standard 4 8 2 2" xfId="1945"/>
    <cellStyle name="Standard 4 8 2 2 2" xfId="1946"/>
    <cellStyle name="Standard 4 8 2 3" xfId="1947"/>
    <cellStyle name="Standard 4 8 3" xfId="1948"/>
    <cellStyle name="Standard 4 8 3 2" xfId="1949"/>
    <cellStyle name="Standard 4 8 4" xfId="1950"/>
    <cellStyle name="Standard 4 8 4 2" xfId="1951"/>
    <cellStyle name="Standard 4 8 5" xfId="1952"/>
    <cellStyle name="Standard 4 9" xfId="1953"/>
    <cellStyle name="Standard 4_Tabelle1" xfId="1954"/>
    <cellStyle name="Standard 5" xfId="1955"/>
    <cellStyle name="Standard 5 2" xfId="1956"/>
    <cellStyle name="Standard 5 2 2" xfId="1957"/>
    <cellStyle name="Standard 5 2 2 2" xfId="1958"/>
    <cellStyle name="Standard 5 2 3" xfId="1959"/>
    <cellStyle name="Standard 5 2 4" xfId="1960"/>
    <cellStyle name="Standard 5 2 5" xfId="1961"/>
    <cellStyle name="Standard 5 3" xfId="1962"/>
    <cellStyle name="Standard 5 3 2" xfId="1963"/>
    <cellStyle name="Standard 5 3 3" xfId="1964"/>
    <cellStyle name="Standard 5 3 4" xfId="1965"/>
    <cellStyle name="Standard 5 4" xfId="1966"/>
    <cellStyle name="Standard 5 4 2" xfId="1967"/>
    <cellStyle name="Standard 5 5" xfId="1968"/>
    <cellStyle name="Standard 6" xfId="1969"/>
    <cellStyle name="Standard 6 2" xfId="1970"/>
    <cellStyle name="Standard 6 2 2" xfId="1971"/>
    <cellStyle name="Standard 6 2 2 2" xfId="1972"/>
    <cellStyle name="Standard 6 2 3" xfId="1973"/>
    <cellStyle name="Standard 6 2 4" xfId="1974"/>
    <cellStyle name="Standard 6 2 5" xfId="1975"/>
    <cellStyle name="Standard 6 3" xfId="1976"/>
    <cellStyle name="Standard 6 4" xfId="1977"/>
    <cellStyle name="Standard 6 5" xfId="1978"/>
    <cellStyle name="Standard 6 5 2" xfId="1979"/>
    <cellStyle name="Standard 6_SOFI Tab. H1.2-1A" xfId="1980"/>
    <cellStyle name="Standard 7" xfId="1981"/>
    <cellStyle name="Standard 7 2" xfId="1982"/>
    <cellStyle name="Standard 7 2 2" xfId="1983"/>
    <cellStyle name="Standard 7 2 3" xfId="1984"/>
    <cellStyle name="Standard 7 3" xfId="1985"/>
    <cellStyle name="Standard 7 3 2" xfId="1986"/>
    <cellStyle name="Standard 7 3 3" xfId="1987"/>
    <cellStyle name="Standard 7 4" xfId="1988"/>
    <cellStyle name="Standard 7 4 2" xfId="1989"/>
    <cellStyle name="Standard 7 5" xfId="1990"/>
    <cellStyle name="Standard 7 5 2" xfId="1991"/>
    <cellStyle name="Standard 7 6" xfId="1992"/>
    <cellStyle name="Standard 7 7" xfId="1993"/>
    <cellStyle name="Standard 8" xfId="1994"/>
    <cellStyle name="Standard 8 2" xfId="1995"/>
    <cellStyle name="Standard 8 2 2" xfId="1996"/>
    <cellStyle name="Standard 8 2 3" xfId="1997"/>
    <cellStyle name="Standard 8 2 4" xfId="1998"/>
    <cellStyle name="Standard 8 3" xfId="1999"/>
    <cellStyle name="Standard 8 3 2" xfId="2000"/>
    <cellStyle name="Standard 8 4" xfId="2001"/>
    <cellStyle name="Standard 8 5" xfId="2002"/>
    <cellStyle name="Standard 8_SOFI Tab. H1.2-1A" xfId="2003"/>
    <cellStyle name="Standard 9" xfId="2004"/>
    <cellStyle name="Standard 9 2" xfId="2005"/>
    <cellStyle name="Standard 9 2 2" xfId="2006"/>
    <cellStyle name="Standard 9 2 3" xfId="2007"/>
    <cellStyle name="Standard 9 2 4" xfId="2008"/>
    <cellStyle name="Standard 9 2_SOFI Tab. H1.2-1A" xfId="2009"/>
    <cellStyle name="Standard 9 3" xfId="2010"/>
    <cellStyle name="Standard 9 3 2" xfId="2011"/>
    <cellStyle name="Standard 9 4" xfId="2012"/>
    <cellStyle name="Standard 9 5" xfId="2013"/>
    <cellStyle name="Standard 9 5 2" xfId="2014"/>
    <cellStyle name="Standard 9 6" xfId="2015"/>
    <cellStyle name="Standard 9 7" xfId="2016"/>
    <cellStyle name="Standard 9_SOFI Tab. H1.2-1A" xfId="2017"/>
    <cellStyle name="Standard_d7_2008 2" xfId="2018"/>
    <cellStyle name="Standard_G3_BBE14_neueTabellen 2" xfId="2019"/>
    <cellStyle name="Standard_Tabelle2" xfId="2020"/>
    <cellStyle name="Stil 1" xfId="2021"/>
    <cellStyle name="style1385638635423" xfId="2022"/>
    <cellStyle name="style1385638635438" xfId="2023"/>
    <cellStyle name="style1385638635470" xfId="2024"/>
    <cellStyle name="style1390319780511" xfId="2025"/>
    <cellStyle name="style1390319780652" xfId="2026"/>
    <cellStyle name="style1390319782886" xfId="2027"/>
    <cellStyle name="style1390319783058" xfId="2028"/>
    <cellStyle name="style1390321093981" xfId="2029"/>
    <cellStyle name="style1390321094028" xfId="2030"/>
    <cellStyle name="style1390321094075" xfId="2031"/>
    <cellStyle name="style1390321094122" xfId="2032"/>
    <cellStyle name="style1390321094185" xfId="2033"/>
    <cellStyle name="style1390321094247" xfId="2034"/>
    <cellStyle name="style1390321094856" xfId="2035"/>
    <cellStyle name="style1390321094919" xfId="2036"/>
    <cellStyle name="style1390321094966" xfId="2037"/>
    <cellStyle name="style1390321095013" xfId="2038"/>
    <cellStyle name="style1390321095060" xfId="2039"/>
    <cellStyle name="style1390321095106" xfId="2040"/>
    <cellStyle name="style1390321095247" xfId="2041"/>
    <cellStyle name="style1390321099091" xfId="2042"/>
    <cellStyle name="style1390321099560" xfId="2043"/>
    <cellStyle name="style1390321168592" xfId="2044"/>
    <cellStyle name="style1390321168654" xfId="2045"/>
    <cellStyle name="style1390321168701" xfId="2046"/>
    <cellStyle name="style1390321168748" xfId="2047"/>
    <cellStyle name="style1390321168811" xfId="2048"/>
    <cellStyle name="style1390321168857" xfId="2049"/>
    <cellStyle name="style1390321169326" xfId="2050"/>
    <cellStyle name="style1390321169389" xfId="2051"/>
    <cellStyle name="style1390321169436" xfId="2052"/>
    <cellStyle name="style1390321169639" xfId="2053"/>
    <cellStyle name="style1390321169701" xfId="2054"/>
    <cellStyle name="style1390321169748" xfId="2055"/>
    <cellStyle name="style1390321170123" xfId="2056"/>
    <cellStyle name="style1390321170170" xfId="2057"/>
    <cellStyle name="style1390321170217" xfId="2058"/>
    <cellStyle name="style1390321170248" xfId="2059"/>
    <cellStyle name="style1390321170482" xfId="2060"/>
    <cellStyle name="style1390321170529" xfId="2061"/>
    <cellStyle name="style1390321170592" xfId="2062"/>
    <cellStyle name="style1390321170639" xfId="2063"/>
    <cellStyle name="style1390321170686" xfId="2064"/>
    <cellStyle name="style1390321170732" xfId="2065"/>
    <cellStyle name="style1390321170795" xfId="2066"/>
    <cellStyle name="style1390321170857" xfId="2067"/>
    <cellStyle name="style1390321170904" xfId="2068"/>
    <cellStyle name="style1390321171076" xfId="2069"/>
    <cellStyle name="style1390321171373" xfId="2070"/>
    <cellStyle name="style1390321171529" xfId="2071"/>
    <cellStyle name="style1390321171592" xfId="2072"/>
    <cellStyle name="style1390321171639" xfId="2073"/>
    <cellStyle name="style1392977568832" xfId="2074"/>
    <cellStyle name="style1392977568926" xfId="2075"/>
    <cellStyle name="style1392977569723" xfId="2076"/>
    <cellStyle name="style1392977569863" xfId="2077"/>
    <cellStyle name="style1392977571598" xfId="2078"/>
    <cellStyle name="style1392977571629" xfId="2079"/>
    <cellStyle name="style1392977571660" xfId="2080"/>
    <cellStyle name="style1392977571691" xfId="2081"/>
    <cellStyle name="style1421153892240" xfId="2082"/>
    <cellStyle name="style1421153892334" xfId="2083"/>
    <cellStyle name="style1421153892412" xfId="2084"/>
    <cellStyle name="style1421153892459" xfId="2085"/>
    <cellStyle name="style1421153892506" xfId="2086"/>
    <cellStyle name="style1421153892568" xfId="2087"/>
    <cellStyle name="style1421153892631" xfId="2088"/>
    <cellStyle name="style1421153892693" xfId="2089"/>
    <cellStyle name="style1421153892756" xfId="2090"/>
    <cellStyle name="style1421153892834" xfId="2091"/>
    <cellStyle name="style1421153892912" xfId="2092"/>
    <cellStyle name="style1421153893131" xfId="2093"/>
    <cellStyle name="style1421153893193" xfId="2094"/>
    <cellStyle name="style1421153893240" xfId="2095"/>
    <cellStyle name="style1421153893303" xfId="2096"/>
    <cellStyle name="style1421153893365" xfId="2097"/>
    <cellStyle name="style1421153893459" xfId="2098"/>
    <cellStyle name="style1421153893553" xfId="2099"/>
    <cellStyle name="style1421153893646" xfId="2100"/>
    <cellStyle name="style1421153893756" xfId="2101"/>
    <cellStyle name="style1421153893834" xfId="2102"/>
    <cellStyle name="style1421153893896" xfId="2103"/>
    <cellStyle name="style1421153893943" xfId="2104"/>
    <cellStyle name="style1421153894006" xfId="2105"/>
    <cellStyle name="style1421153894068" xfId="2106"/>
    <cellStyle name="style1421153894131" xfId="2107"/>
    <cellStyle name="style1421153894256" xfId="2108"/>
    <cellStyle name="style1421153894318" xfId="2109"/>
    <cellStyle name="style1421153894475" xfId="2110"/>
    <cellStyle name="style1421153894553" xfId="2111"/>
    <cellStyle name="style1421153894600" xfId="2112"/>
    <cellStyle name="style1421153894646" xfId="2113"/>
    <cellStyle name="style1421153894709" xfId="2114"/>
    <cellStyle name="style1421153894787" xfId="2115"/>
    <cellStyle name="style1421153894881" xfId="2116"/>
    <cellStyle name="style1421153895365" xfId="2117"/>
    <cellStyle name="style1421153895412" xfId="2118"/>
    <cellStyle name="style1421153895521" xfId="2119"/>
    <cellStyle name="style1421153895600" xfId="2120"/>
    <cellStyle name="style1421153896318" xfId="2121"/>
    <cellStyle name="style1421153896584" xfId="2122"/>
    <cellStyle name="style1421153896631" xfId="2123"/>
    <cellStyle name="style1421153896678" xfId="2124"/>
    <cellStyle name="style1421153896725" xfId="2125"/>
    <cellStyle name="style1421153896771" xfId="2126"/>
    <cellStyle name="style1421153896834" xfId="2127"/>
    <cellStyle name="style1421153896881" xfId="2128"/>
    <cellStyle name="style1421153896943" xfId="2129"/>
    <cellStyle name="style1421153897006" xfId="2130"/>
    <cellStyle name="style1421153897084" xfId="2131"/>
    <cellStyle name="style1421153898771" xfId="2132"/>
    <cellStyle name="style1421153898881" xfId="2133"/>
    <cellStyle name="style1421153898959" xfId="2134"/>
    <cellStyle name="style1421153899053" xfId="2135"/>
    <cellStyle name="style1421153899084" xfId="2136"/>
    <cellStyle name="style1421153899146" xfId="2137"/>
    <cellStyle name="style1421153899193" xfId="2138"/>
    <cellStyle name="style1421153899318" xfId="2139"/>
    <cellStyle name="style1421153899365" xfId="2140"/>
    <cellStyle name="style1421153899412" xfId="2141"/>
    <cellStyle name="style1421153899615" xfId="2142"/>
    <cellStyle name="style1421153899662" xfId="2143"/>
    <cellStyle name="style1421153900865" xfId="2144"/>
    <cellStyle name="style1421153900928" xfId="2145"/>
    <cellStyle name="style1421153900990" xfId="2146"/>
    <cellStyle name="style1421153901068" xfId="2147"/>
    <cellStyle name="style1421153901334" xfId="2148"/>
    <cellStyle name="style1421153901381" xfId="2149"/>
    <cellStyle name="style1421153901443" xfId="2150"/>
    <cellStyle name="style1421153901506" xfId="2151"/>
    <cellStyle name="style1421153901584" xfId="2152"/>
    <cellStyle name="style1421153901662" xfId="2153"/>
    <cellStyle name="style1421153901740" xfId="2154"/>
    <cellStyle name="style1421153901834" xfId="2155"/>
    <cellStyle name="style1421153901928" xfId="2156"/>
    <cellStyle name="style1421153902006" xfId="2157"/>
    <cellStyle name="style1421153902084" xfId="2158"/>
    <cellStyle name="style1421153902162" xfId="2159"/>
    <cellStyle name="style1421153902428" xfId="2160"/>
    <cellStyle name="style1421153902506" xfId="2161"/>
    <cellStyle name="style1421153902600" xfId="2162"/>
    <cellStyle name="style1421153904412" xfId="2163"/>
    <cellStyle name="style1421153904490" xfId="2164"/>
    <cellStyle name="style1421153904553" xfId="2165"/>
    <cellStyle name="style1421153904631" xfId="2166"/>
    <cellStyle name="style1421153904693" xfId="2167"/>
    <cellStyle name="style1421153904756" xfId="2168"/>
    <cellStyle name="style1421153904818" xfId="2169"/>
    <cellStyle name="style1421153904865" xfId="2170"/>
    <cellStyle name="style1421153904912" xfId="2171"/>
    <cellStyle name="style1421153905334" xfId="2172"/>
    <cellStyle name="style1421153908693" xfId="2173"/>
    <cellStyle name="style1421153908725" xfId="2174"/>
    <cellStyle name="style1421153908772" xfId="2175"/>
    <cellStyle name="style1421153909100" xfId="2176"/>
    <cellStyle name="style1421153909162" xfId="2177"/>
    <cellStyle name="style1421153911256" xfId="2178"/>
    <cellStyle name="style1421153911553" xfId="2179"/>
    <cellStyle name="style1421153914272" xfId="2180"/>
    <cellStyle name="style1421153914365" xfId="2181"/>
    <cellStyle name="style1421153914444" xfId="2182"/>
    <cellStyle name="style1421155390681" xfId="2183"/>
    <cellStyle name="style1421155390869" xfId="2184"/>
    <cellStyle name="style1421155391056" xfId="2185"/>
    <cellStyle name="style1421155391119" xfId="2186"/>
    <cellStyle name="style1421155391197" xfId="2187"/>
    <cellStyle name="style1421155391337" xfId="2188"/>
    <cellStyle name="style1421155391462" xfId="2189"/>
    <cellStyle name="style1421155391603" xfId="2190"/>
    <cellStyle name="style1421155391681" xfId="2191"/>
    <cellStyle name="style1421155391759" xfId="2192"/>
    <cellStyle name="style1421155391822" xfId="2193"/>
    <cellStyle name="style1421155391947" xfId="2194"/>
    <cellStyle name="style1421155392041" xfId="2195"/>
    <cellStyle name="style1421155392119" xfId="2196"/>
    <cellStyle name="style1421155392259" xfId="2197"/>
    <cellStyle name="style1421155392337" xfId="2198"/>
    <cellStyle name="style1421155392431" xfId="2199"/>
    <cellStyle name="style1421155392478" xfId="2200"/>
    <cellStyle name="style1421155392541" xfId="2201"/>
    <cellStyle name="style1421155392603" xfId="2202"/>
    <cellStyle name="style1421155392712" xfId="2203"/>
    <cellStyle name="style1421155392791" xfId="2204"/>
    <cellStyle name="style1421155392853" xfId="2205"/>
    <cellStyle name="style1421155392931" xfId="2206"/>
    <cellStyle name="style1421155392978" xfId="2207"/>
    <cellStyle name="style1421155393041" xfId="2208"/>
    <cellStyle name="style1421155393087" xfId="2209"/>
    <cellStyle name="style1421155393197" xfId="2210"/>
    <cellStyle name="style1421155393259" xfId="2211"/>
    <cellStyle name="style1421155393306" xfId="2212"/>
    <cellStyle name="style1421155393369" xfId="2213"/>
    <cellStyle name="style1421155393416" xfId="2214"/>
    <cellStyle name="style1421155393478" xfId="2215"/>
    <cellStyle name="style1421155393541" xfId="2216"/>
    <cellStyle name="style1421155393587" xfId="2217"/>
    <cellStyle name="style1421155393650" xfId="2218"/>
    <cellStyle name="style1421155393697" xfId="2219"/>
    <cellStyle name="style1421155393775" xfId="2220"/>
    <cellStyle name="style1421155393837" xfId="2221"/>
    <cellStyle name="style1421155393916" xfId="2222"/>
    <cellStyle name="style1421155394056" xfId="2223"/>
    <cellStyle name="style1421155394119" xfId="2224"/>
    <cellStyle name="style1421155394181" xfId="2225"/>
    <cellStyle name="style1421155394244" xfId="2226"/>
    <cellStyle name="style1421155394306" xfId="2227"/>
    <cellStyle name="style1421155394400" xfId="2228"/>
    <cellStyle name="style1421155394478" xfId="2229"/>
    <cellStyle name="style1421155394556" xfId="2230"/>
    <cellStyle name="style1421155394681" xfId="2231"/>
    <cellStyle name="style1421155394744" xfId="2232"/>
    <cellStyle name="style1421155394806" xfId="2233"/>
    <cellStyle name="style1421155394947" xfId="2234"/>
    <cellStyle name="style1421155395025" xfId="2235"/>
    <cellStyle name="style1421155395072" xfId="2236"/>
    <cellStyle name="style1421155395134" xfId="2237"/>
    <cellStyle name="style1421155395244" xfId="2238"/>
    <cellStyle name="style1421155395322" xfId="2239"/>
    <cellStyle name="style1421155395369" xfId="2240"/>
    <cellStyle name="style1421155395416" xfId="2241"/>
    <cellStyle name="style1421155395478" xfId="2242"/>
    <cellStyle name="style1421155395525" xfId="2243"/>
    <cellStyle name="style1421155395744" xfId="2244"/>
    <cellStyle name="style1421155395791" xfId="2245"/>
    <cellStyle name="style1421155395869" xfId="2246"/>
    <cellStyle name="style1421155395931" xfId="2247"/>
    <cellStyle name="style1421155396400" xfId="2248"/>
    <cellStyle name="style1421155396463" xfId="2249"/>
    <cellStyle name="style1421155397916" xfId="2250"/>
    <cellStyle name="style1421155403384" xfId="2251"/>
    <cellStyle name="style1421155403463" xfId="2252"/>
    <cellStyle name="style1421155403509" xfId="2253"/>
    <cellStyle name="style1421155403681" xfId="2254"/>
    <cellStyle name="style1421155403744" xfId="2255"/>
    <cellStyle name="style1421155403806" xfId="2256"/>
    <cellStyle name="style1421155403885" xfId="2257"/>
    <cellStyle name="style1421155403947" xfId="2258"/>
    <cellStyle name="style1421155404416" xfId="2259"/>
    <cellStyle name="style1421155404666" xfId="2260"/>
    <cellStyle name="style1421155404744" xfId="2261"/>
    <cellStyle name="style1421155404869" xfId="2262"/>
    <cellStyle name="style1421155404947" xfId="2263"/>
    <cellStyle name="style1456320735159" xfId="2264"/>
    <cellStyle name="style1456320735221" xfId="2265"/>
    <cellStyle name="style1456320735362" xfId="2266"/>
    <cellStyle name="style1456320735471" xfId="2267"/>
    <cellStyle name="style1456320735549" xfId="2268"/>
    <cellStyle name="style1456320735643" xfId="2269"/>
    <cellStyle name="style1456320735737" xfId="2270"/>
    <cellStyle name="style1456320737018" xfId="2271"/>
    <cellStyle name="style1456320737159" xfId="2272"/>
    <cellStyle name="style1456320737330" xfId="2273"/>
    <cellStyle name="style1456320737440" xfId="2274"/>
    <cellStyle name="style1456320737534" xfId="2275"/>
    <cellStyle name="style1456320737627" xfId="2276"/>
    <cellStyle name="style1456320737831" xfId="2277"/>
    <cellStyle name="style1456320738424" xfId="2278"/>
    <cellStyle name="style1456320741674" xfId="2279"/>
    <cellStyle name="style1456320741784" xfId="2280"/>
    <cellStyle name="style1456320741909" xfId="2281"/>
    <cellStyle name="style1456320742299" xfId="2282"/>
    <cellStyle name="style1456320742378" xfId="2283"/>
    <cellStyle name="style1456320742471" xfId="2284"/>
    <cellStyle name="style1456320743018" xfId="2285"/>
    <cellStyle name="style1456320743471" xfId="2286"/>
    <cellStyle name="style1456320743534" xfId="2287"/>
    <cellStyle name="style1456320743596" xfId="2288"/>
    <cellStyle name="style1456320743690" xfId="2289"/>
    <cellStyle name="style1456320744128" xfId="2290"/>
    <cellStyle name="style1459931500790" xfId="2291"/>
    <cellStyle name="style1459931501024" xfId="2292"/>
    <cellStyle name="style1459931501165" xfId="2293"/>
    <cellStyle name="style1459931501274" xfId="2294"/>
    <cellStyle name="style1459931501462" xfId="2295"/>
    <cellStyle name="style1459931501603" xfId="2296"/>
    <cellStyle name="style1459931501712" xfId="2297"/>
    <cellStyle name="style1459931501853" xfId="2298"/>
    <cellStyle name="style1459931502071" xfId="2299"/>
    <cellStyle name="style1459931502243" xfId="2300"/>
    <cellStyle name="style1459931502353" xfId="2301"/>
    <cellStyle name="style1459931502478" xfId="2302"/>
    <cellStyle name="style1459931502571" xfId="2303"/>
    <cellStyle name="style1459931502650" xfId="2304"/>
    <cellStyle name="style1459931503712" xfId="2305"/>
    <cellStyle name="style1459931504025" xfId="2306"/>
    <cellStyle name="style1459931504415" xfId="2307"/>
    <cellStyle name="style1459931507525" xfId="2308"/>
    <cellStyle name="style1459931507603" xfId="2309"/>
    <cellStyle name="style1459931507712" xfId="2310"/>
    <cellStyle name="style1459931507790" xfId="2311"/>
    <cellStyle name="style1459931507868" xfId="2312"/>
    <cellStyle name="style1459931507947" xfId="2313"/>
    <cellStyle name="style1459931508025" xfId="2314"/>
    <cellStyle name="style1459931508087" xfId="2315"/>
    <cellStyle name="style1459931508197" xfId="2316"/>
    <cellStyle name="style1459931508275" xfId="2317"/>
    <cellStyle name="style1459931508384" xfId="2318"/>
    <cellStyle name="style1459931508478" xfId="2319"/>
    <cellStyle name="style1459931508572" xfId="2320"/>
    <cellStyle name="style1459931508665" xfId="2321"/>
    <cellStyle name="style1459931508759" xfId="2322"/>
    <cellStyle name="style1459931508853" xfId="2323"/>
    <cellStyle name="style1459931508947" xfId="2324"/>
    <cellStyle name="style1459931509040" xfId="2325"/>
    <cellStyle name="style1459931509447" xfId="2326"/>
    <cellStyle name="style1459931509525" xfId="2327"/>
    <cellStyle name="style1459931511150" xfId="2328"/>
    <cellStyle name="style1459931511228" xfId="2329"/>
    <cellStyle name="style1459931511306" xfId="2330"/>
    <cellStyle name="style1459931511384" xfId="2331"/>
    <cellStyle name="style1459931511447" xfId="2332"/>
    <cellStyle name="style1459931512603" xfId="2333"/>
    <cellStyle name="style1459931512681" xfId="2334"/>
    <cellStyle name="style1459931512978" xfId="2335"/>
    <cellStyle name="style1459931513056" xfId="2336"/>
    <cellStyle name="Tabelle Weiss" xfId="2337"/>
    <cellStyle name="Table No." xfId="2338"/>
    <cellStyle name="Table Title" xfId="2339"/>
    <cellStyle name="Tausender" xfId="2340"/>
    <cellStyle name="temp" xfId="2341"/>
    <cellStyle name="Titel" xfId="2342"/>
    <cellStyle name="Title" xfId="2343"/>
    <cellStyle name="title1" xfId="2344"/>
    <cellStyle name="Total" xfId="2345"/>
    <cellStyle name="Total 2" xfId="2346"/>
    <cellStyle name="Total 3" xfId="2347"/>
    <cellStyle name="Tsd" xfId="2348"/>
    <cellStyle name="Überschrift 1 2" xfId="2349"/>
    <cellStyle name="Überschrift 1 2 2" xfId="2350"/>
    <cellStyle name="Überschrift 1 2 2 2" xfId="2351"/>
    <cellStyle name="Überschrift 1 2 3" xfId="2352"/>
    <cellStyle name="Überschrift 1 2 4" xfId="2353"/>
    <cellStyle name="Überschrift 1 2 5" xfId="2354"/>
    <cellStyle name="Überschrift 1 2 6" xfId="2355"/>
    <cellStyle name="Überschrift 1 3" xfId="2356"/>
    <cellStyle name="Überschrift 1 3 2" xfId="2357"/>
    <cellStyle name="Überschrift 10" xfId="2358"/>
    <cellStyle name="Überschrift 2 2" xfId="2359"/>
    <cellStyle name="Überschrift 2 2 2" xfId="2360"/>
    <cellStyle name="Überschrift 2 2 2 2" xfId="2361"/>
    <cellStyle name="Überschrift 2 2 3" xfId="2362"/>
    <cellStyle name="Überschrift 2 2 4" xfId="2363"/>
    <cellStyle name="Überschrift 2 2 5" xfId="2364"/>
    <cellStyle name="Überschrift 2 2 6" xfId="2365"/>
    <cellStyle name="Überschrift 2 3" xfId="2366"/>
    <cellStyle name="Überschrift 2 3 2" xfId="2367"/>
    <cellStyle name="Überschrift 3 2" xfId="2368"/>
    <cellStyle name="Überschrift 3 2 2" xfId="2369"/>
    <cellStyle name="Überschrift 3 2 2 2" xfId="2370"/>
    <cellStyle name="Überschrift 3 2 3" xfId="2371"/>
    <cellStyle name="Überschrift 3 2 4" xfId="2372"/>
    <cellStyle name="Überschrift 3 2 5" xfId="2373"/>
    <cellStyle name="Überschrift 3 2 6" xfId="2374"/>
    <cellStyle name="Überschrift 3 3" xfId="2375"/>
    <cellStyle name="Überschrift 3 3 2" xfId="2376"/>
    <cellStyle name="Überschrift 4 2" xfId="2377"/>
    <cellStyle name="Überschrift 4 2 2" xfId="2378"/>
    <cellStyle name="Überschrift 4 2 2 2" xfId="2379"/>
    <cellStyle name="Überschrift 4 2 3" xfId="2380"/>
    <cellStyle name="Überschrift 4 2 4" xfId="2381"/>
    <cellStyle name="Überschrift 4 2 5" xfId="2382"/>
    <cellStyle name="Überschrift 4 2 6" xfId="2383"/>
    <cellStyle name="Überschrift 4 3" xfId="2384"/>
    <cellStyle name="Überschrift 4 3 2" xfId="2385"/>
    <cellStyle name="Überschrift 5" xfId="2386"/>
    <cellStyle name="Überschrift 5 10" xfId="2387"/>
    <cellStyle name="überschrift 5 2" xfId="2388"/>
    <cellStyle name="überschrift 5 3" xfId="2389"/>
    <cellStyle name="überschrift 5 3 2" xfId="2390"/>
    <cellStyle name="Überschrift 5 4" xfId="2391"/>
    <cellStyle name="Überschrift 5 5" xfId="2392"/>
    <cellStyle name="Überschrift 5 6" xfId="2393"/>
    <cellStyle name="Überschrift 5 7" xfId="2394"/>
    <cellStyle name="Überschrift 5 8" xfId="2395"/>
    <cellStyle name="Überschrift 5 9" xfId="2396"/>
    <cellStyle name="Überschrift 6" xfId="2397"/>
    <cellStyle name="Überschrift 7" xfId="2398"/>
    <cellStyle name="Überschrift 8" xfId="2399"/>
    <cellStyle name="Überschrift 9" xfId="2400"/>
    <cellStyle name="Überschrift Hintergrund Grau" xfId="2401"/>
    <cellStyle name="Verknüpfte Zelle 2" xfId="2402"/>
    <cellStyle name="Verknüpfte Zelle 2 2" xfId="2403"/>
    <cellStyle name="Verknüpfte Zelle 2 2 2" xfId="2404"/>
    <cellStyle name="Verknüpfte Zelle 2 3" xfId="2405"/>
    <cellStyle name="Verknüpfte Zelle 2 4" xfId="2406"/>
    <cellStyle name="Verknüpfte Zelle 2 5" xfId="2407"/>
    <cellStyle name="Verknüpfte Zelle 2 6" xfId="2408"/>
    <cellStyle name="Verknüpfte Zelle 3" xfId="2409"/>
    <cellStyle name="Verknüpfte Zelle 3 2" xfId="2410"/>
    <cellStyle name="Verknüpfte Zelle 3 3" xfId="2411"/>
    <cellStyle name="Vorspalte" xfId="2412"/>
    <cellStyle name="vorspalte 2" xfId="2413"/>
    <cellStyle name="vorspalte 2 2" xfId="2414"/>
    <cellStyle name="vorspalte 3" xfId="2415"/>
    <cellStyle name="vorspalte_Absolventen bzw. Abgänger" xfId="2416"/>
    <cellStyle name="Währung [0] 2" xfId="2417"/>
    <cellStyle name="Währung 2" xfId="2418"/>
    <cellStyle name="Warnender Text 2" xfId="2419"/>
    <cellStyle name="Warnender Text 2 2" xfId="2420"/>
    <cellStyle name="Warnender Text 2 2 2" xfId="2421"/>
    <cellStyle name="Warnender Text 2 3" xfId="2422"/>
    <cellStyle name="Warnender Text 2 4" xfId="2423"/>
    <cellStyle name="Warnender Text 2 5" xfId="2424"/>
    <cellStyle name="Warnender Text 2 6" xfId="2425"/>
    <cellStyle name="Warnender Text 3" xfId="2426"/>
    <cellStyle name="Warnender Text 3 2" xfId="2427"/>
    <cellStyle name="Warnender Text 3 3" xfId="2428"/>
    <cellStyle name="Warning Text" xfId="2429"/>
    <cellStyle name="Warning Text 2" xfId="2430"/>
    <cellStyle name="Zelle überprüfen 2" xfId="2431"/>
    <cellStyle name="Zelle überprüfen 2 2" xfId="2432"/>
    <cellStyle name="Zelle überprüfen 2 2 2" xfId="2433"/>
    <cellStyle name="Zelle überprüfen 2 3" xfId="2434"/>
    <cellStyle name="Zelle überprüfen 2 4" xfId="2435"/>
    <cellStyle name="Zelle überprüfen 2 5" xfId="2436"/>
    <cellStyle name="Zelle überprüfen 2 6" xfId="2437"/>
    <cellStyle name="Zelle überprüfen 3" xfId="2438"/>
    <cellStyle name="Zelle überprüfen 3 2" xfId="2439"/>
    <cellStyle name="Zelle überprüfen 3 3" xfId="2440"/>
  </cellStyles>
  <dxfs count="10">
    <dxf>
      <numFmt numFmtId="199" formatCode="\(0\)"/>
    </dxf>
    <dxf>
      <numFmt numFmtId="199" formatCode="\(0\)"/>
    </dxf>
    <dxf>
      <numFmt numFmtId="199" formatCode="\(0\)"/>
    </dxf>
    <dxf>
      <numFmt numFmtId="199" formatCode="\(0\)"/>
    </dxf>
    <dxf>
      <numFmt numFmtId="199" formatCode="\(0\)"/>
    </dxf>
    <dxf>
      <numFmt numFmtId="199" formatCode="\(0\)"/>
    </dxf>
    <dxf>
      <numFmt numFmtId="199" formatCode="\(0\)"/>
    </dxf>
    <dxf>
      <numFmt numFmtId="199" formatCode="\(0\)"/>
    </dxf>
    <dxf>
      <numFmt numFmtId="199" formatCode="\(0\)"/>
    </dxf>
    <dxf>
      <numFmt numFmtId="19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9897100464005E-2"/>
          <c:y val="0.13134328358208955"/>
          <c:w val="0.90248635376583264"/>
          <c:h val="0.68601433776001886"/>
        </c:manualLayout>
      </c:layout>
      <c:barChart>
        <c:barDir val="col"/>
        <c:grouping val="clustered"/>
        <c:varyColors val="0"/>
        <c:ser>
          <c:idx val="0"/>
          <c:order val="0"/>
          <c:tx>
            <c:strRef>
              <c:f>'Abb. H2-15web'!$B$10</c:f>
              <c:strCache>
                <c:ptCount val="1"/>
                <c:pt idx="0">
                  <c:v>Mit Migrationshintergrund</c:v>
                </c:pt>
              </c:strCache>
            </c:strRef>
          </c:tx>
          <c:spPr>
            <a:solidFill>
              <a:srgbClr val="004874"/>
            </a:solidFill>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'Abb. H2-15web'!$A$11:$A$16</c:f>
              <c:strCache>
                <c:ptCount val="6"/>
                <c:pt idx="0">
                  <c:v>Unter 1 Jahr</c:v>
                </c:pt>
                <c:pt idx="1">
                  <c:v>1 Jahr</c:v>
                </c:pt>
                <c:pt idx="2">
                  <c:v>2 Jahre</c:v>
                </c:pt>
                <c:pt idx="3">
                  <c:v>3 Jahre</c:v>
                </c:pt>
                <c:pt idx="4">
                  <c:v>4 Jahre</c:v>
                </c:pt>
                <c:pt idx="5">
                  <c:v>5 Jahre</c:v>
                </c:pt>
              </c:strCache>
            </c:strRef>
          </c:cat>
          <c:val>
            <c:numRef>
              <c:f>'Abb. H2-15web'!$B$11:$B$16</c:f>
              <c:numCache>
                <c:formatCode>0</c:formatCode>
                <c:ptCount val="6"/>
                <c:pt idx="0">
                  <c:v>17.999275474822753</c:v>
                </c:pt>
                <c:pt idx="1">
                  <c:v>16.730118087023904</c:v>
                </c:pt>
                <c:pt idx="2">
                  <c:v>22.610032370432048</c:v>
                </c:pt>
                <c:pt idx="3">
                  <c:v>27.679353403900009</c:v>
                </c:pt>
                <c:pt idx="4">
                  <c:v>29.984523177300659</c:v>
                </c:pt>
                <c:pt idx="5">
                  <c:v>29.282281885766253</c:v>
                </c:pt>
              </c:numCache>
            </c:numRef>
          </c:val>
        </c:ser>
        <c:ser>
          <c:idx val="1"/>
          <c:order val="1"/>
          <c:tx>
            <c:strRef>
              <c:f>'Abb. H2-15web'!$C$10</c:f>
              <c:strCache>
                <c:ptCount val="1"/>
                <c:pt idx="0">
                  <c:v>Nicht deutsche Familiensprache</c:v>
                </c:pt>
              </c:strCache>
            </c:strRef>
          </c:tx>
          <c:spPr>
            <a:solidFill>
              <a:srgbClr val="EB5F01"/>
            </a:solidFill>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'Abb. H2-15web'!$A$11:$A$16</c:f>
              <c:strCache>
                <c:ptCount val="6"/>
                <c:pt idx="0">
                  <c:v>Unter 1 Jahr</c:v>
                </c:pt>
                <c:pt idx="1">
                  <c:v>1 Jahr</c:v>
                </c:pt>
                <c:pt idx="2">
                  <c:v>2 Jahre</c:v>
                </c:pt>
                <c:pt idx="3">
                  <c:v>3 Jahre</c:v>
                </c:pt>
                <c:pt idx="4">
                  <c:v>4 Jahre</c:v>
                </c:pt>
                <c:pt idx="5">
                  <c:v>5 Jahre</c:v>
                </c:pt>
              </c:strCache>
            </c:strRef>
          </c:cat>
          <c:val>
            <c:numRef>
              <c:f>'Abb. H2-15web'!$C$11:$C$16</c:f>
              <c:numCache>
                <c:formatCode>0</c:formatCode>
                <c:ptCount val="6"/>
                <c:pt idx="0">
                  <c:v>10.24168089841122</c:v>
                </c:pt>
                <c:pt idx="1">
                  <c:v>9.3732628067988468</c:v>
                </c:pt>
                <c:pt idx="2">
                  <c:v>13.81631134738844</c:v>
                </c:pt>
                <c:pt idx="3">
                  <c:v>18.534719475857521</c:v>
                </c:pt>
                <c:pt idx="4">
                  <c:v>20.024580836051893</c:v>
                </c:pt>
                <c:pt idx="5">
                  <c:v>19.251556660668005</c:v>
                </c:pt>
              </c:numCache>
            </c:numRef>
          </c:val>
        </c:ser>
        <c:dLbls>
          <c:showLegendKey val="0"/>
          <c:showVal val="0"/>
          <c:showCatName val="0"/>
          <c:showSerName val="0"/>
          <c:showPercent val="0"/>
          <c:showBubbleSize val="0"/>
        </c:dLbls>
        <c:gapWidth val="150"/>
        <c:axId val="105487360"/>
        <c:axId val="105493248"/>
      </c:barChart>
      <c:catAx>
        <c:axId val="105487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05493248"/>
        <c:crosses val="autoZero"/>
        <c:auto val="1"/>
        <c:lblAlgn val="ctr"/>
        <c:lblOffset val="100"/>
        <c:noMultiLvlLbl val="0"/>
      </c:catAx>
      <c:valAx>
        <c:axId val="1054932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05487360"/>
        <c:crosses val="autoZero"/>
        <c:crossBetween val="between"/>
      </c:valAx>
    </c:plotArea>
    <c:legend>
      <c:legendPos val="r"/>
      <c:layout>
        <c:manualLayout>
          <c:xMode val="edge"/>
          <c:yMode val="edge"/>
          <c:wMode val="edge"/>
          <c:hMode val="edge"/>
          <c:x val="9.0213642649507528E-2"/>
          <c:y val="0.92322742404803237"/>
          <c:w val="0.88589149474595241"/>
          <c:h val="0.98591398119963447"/>
        </c:manualLayout>
      </c:layout>
      <c:overlay val="0"/>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0000000000000018" r="0.70000000000000018" t="0.78740157499999996"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6</xdr:col>
      <xdr:colOff>752475</xdr:colOff>
      <xdr:row>33</xdr:row>
      <xdr:rowOff>85725</xdr:rowOff>
    </xdr:to>
    <xdr:pic>
      <xdr:nvPicPr>
        <xdr:cNvPr id="10365"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33375"/>
          <a:ext cx="5295900" cy="525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6</xdr:col>
      <xdr:colOff>219075</xdr:colOff>
      <xdr:row>26</xdr:row>
      <xdr:rowOff>142875</xdr:rowOff>
    </xdr:to>
    <xdr:pic>
      <xdr:nvPicPr>
        <xdr:cNvPr id="11389"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5867400" cy="418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7</xdr:col>
      <xdr:colOff>409575</xdr:colOff>
      <xdr:row>25</xdr:row>
      <xdr:rowOff>133350</xdr:rowOff>
    </xdr:to>
    <xdr:pic>
      <xdr:nvPicPr>
        <xdr:cNvPr id="12413"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33375"/>
          <a:ext cx="5534025" cy="409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6</xdr:col>
      <xdr:colOff>28575</xdr:colOff>
      <xdr:row>18</xdr:row>
      <xdr:rowOff>9525</xdr:rowOff>
    </xdr:from>
    <xdr:ext cx="409151" cy="224998"/>
    <xdr:sp macro="" textlink="">
      <xdr:nvSpPr>
        <xdr:cNvPr id="4" name="Textfeld 3"/>
        <xdr:cNvSpPr txBox="1"/>
      </xdr:nvSpPr>
      <xdr:spPr>
        <a:xfrm>
          <a:off x="5372100" y="3657600"/>
          <a:ext cx="4091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900">
              <a:latin typeface="Arial" panose="020B0604020202020204" pitchFamily="34" charset="0"/>
              <a:cs typeface="Arial" panose="020B0604020202020204" pitchFamily="34" charset="0"/>
            </a:rPr>
            <a:t>in %</a:t>
          </a:r>
        </a:p>
      </xdr:txBody>
    </xdr:sp>
    <xdr:clientData/>
  </xdr:oneCellAnchor>
  <xdr:twoCellAnchor editAs="oneCell">
    <xdr:from>
      <xdr:col>0</xdr:col>
      <xdr:colOff>0</xdr:colOff>
      <xdr:row>1</xdr:row>
      <xdr:rowOff>9525</xdr:rowOff>
    </xdr:from>
    <xdr:to>
      <xdr:col>6</xdr:col>
      <xdr:colOff>552450</xdr:colOff>
      <xdr:row>22</xdr:row>
      <xdr:rowOff>47625</xdr:rowOff>
    </xdr:to>
    <xdr:pic>
      <xdr:nvPicPr>
        <xdr:cNvPr id="13726" name="Grafik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5895975" cy="412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4</xdr:col>
      <xdr:colOff>1638300</xdr:colOff>
      <xdr:row>26</xdr:row>
      <xdr:rowOff>9525</xdr:rowOff>
    </xdr:to>
    <xdr:pic>
      <xdr:nvPicPr>
        <xdr:cNvPr id="14461"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6200775" cy="493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47625</xdr:rowOff>
    </xdr:from>
    <xdr:to>
      <xdr:col>6</xdr:col>
      <xdr:colOff>742950</xdr:colOff>
      <xdr:row>20</xdr:row>
      <xdr:rowOff>114300</xdr:rowOff>
    </xdr:to>
    <xdr:graphicFrame macro="">
      <xdr:nvGraphicFramePr>
        <xdr:cNvPr id="1548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0.01596</cdr:x>
      <cdr:y>0.01791</cdr:y>
    </cdr:from>
    <cdr:to>
      <cdr:x>0.09037</cdr:x>
      <cdr:y>0.09254</cdr:y>
    </cdr:to>
    <cdr:sp macro="" textlink="">
      <cdr:nvSpPr>
        <cdr:cNvPr id="2" name="Textfeld 1"/>
        <cdr:cNvSpPr txBox="1"/>
      </cdr:nvSpPr>
      <cdr:spPr>
        <a:xfrm xmlns:a="http://schemas.openxmlformats.org/drawingml/2006/main">
          <a:off x="76200" y="57151"/>
          <a:ext cx="3524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0.00369</cdr:x>
      <cdr:y>0.02687</cdr:y>
    </cdr:from>
    <cdr:to>
      <cdr:x>0.13531</cdr:x>
      <cdr:y>0.08955</cdr:y>
    </cdr:to>
    <cdr:sp macro="" textlink="">
      <cdr:nvSpPr>
        <cdr:cNvPr id="3" name="Textfeld 2"/>
        <cdr:cNvSpPr txBox="1"/>
      </cdr:nvSpPr>
      <cdr:spPr>
        <a:xfrm xmlns:a="http://schemas.openxmlformats.org/drawingml/2006/main">
          <a:off x="19050" y="85725"/>
          <a:ext cx="6286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1">
              <a:latin typeface="Arial" panose="020B0604020202020204" pitchFamily="34" charset="0"/>
              <a:cs typeface="Arial" panose="020B0604020202020204" pitchFamily="34" charset="0"/>
            </a:rPr>
            <a:t>in %</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7</xdr:col>
      <xdr:colOff>714375</xdr:colOff>
      <xdr:row>14</xdr:row>
      <xdr:rowOff>57150</xdr:rowOff>
    </xdr:to>
    <xdr:pic>
      <xdr:nvPicPr>
        <xdr:cNvPr id="16509"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23900"/>
          <a:ext cx="6038850"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BFDATA1\office\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IV79"/>
  <sheetViews>
    <sheetView tabSelected="1" workbookViewId="0">
      <selection activeCell="A2" sqref="A2"/>
    </sheetView>
  </sheetViews>
  <sheetFormatPr baseColWidth="10" defaultRowHeight="15"/>
  <cols>
    <col min="1" max="12" width="11.42578125" customWidth="1"/>
    <col min="13" max="16" width="10.7109375" customWidth="1"/>
  </cols>
  <sheetData>
    <row r="2" spans="1:256">
      <c r="A2" s="58" t="s">
        <v>224</v>
      </c>
    </row>
    <row r="4" spans="1:256">
      <c r="A4" s="59" t="s">
        <v>225</v>
      </c>
    </row>
    <row r="5" spans="1:256">
      <c r="A5" s="343"/>
      <c r="B5" s="68"/>
      <c r="C5" s="68"/>
      <c r="D5" s="68"/>
      <c r="E5" s="68"/>
      <c r="F5" s="68"/>
      <c r="G5" s="68"/>
      <c r="H5" s="68"/>
      <c r="I5" s="68"/>
      <c r="J5" s="68"/>
      <c r="K5" s="68"/>
      <c r="L5" s="68"/>
      <c r="M5" s="68"/>
      <c r="N5" s="68"/>
    </row>
    <row r="6" spans="1:256" ht="30" customHeight="1">
      <c r="A6" s="1053" t="s">
        <v>938</v>
      </c>
      <c r="B6" s="1053"/>
      <c r="C6" s="1053"/>
      <c r="D6" s="1053"/>
      <c r="E6" s="1053"/>
      <c r="F6" s="1053"/>
      <c r="G6" s="1053"/>
      <c r="H6" s="1053"/>
      <c r="I6" s="1053"/>
      <c r="J6" s="1053"/>
      <c r="K6" s="1053"/>
    </row>
    <row r="7" spans="1:256" ht="30" customHeight="1">
      <c r="A7" s="1053" t="s">
        <v>939</v>
      </c>
      <c r="B7" s="1053"/>
      <c r="C7" s="1053"/>
      <c r="D7" s="1053"/>
      <c r="E7" s="1053"/>
      <c r="F7" s="1053"/>
      <c r="G7" s="1053"/>
      <c r="H7" s="1053"/>
      <c r="I7" s="1053"/>
      <c r="J7" s="1053"/>
      <c r="K7" s="1053"/>
      <c r="W7" s="1053"/>
      <c r="X7" s="1053"/>
      <c r="Y7" s="1053"/>
      <c r="Z7" s="1053"/>
      <c r="AA7" s="1053"/>
      <c r="AB7" s="1053"/>
      <c r="AC7" s="1053"/>
      <c r="AD7" s="1053"/>
      <c r="AE7" s="1053"/>
      <c r="AF7" s="1053"/>
      <c r="AG7" s="1053"/>
      <c r="AH7" s="1053"/>
      <c r="AI7" s="1053"/>
      <c r="AJ7" s="1053"/>
      <c r="AK7" s="1053"/>
      <c r="AL7" s="1053"/>
      <c r="AM7" s="1053"/>
      <c r="AN7" s="1053"/>
      <c r="AO7" s="1053"/>
      <c r="AP7" s="1053"/>
      <c r="AQ7" s="1053"/>
      <c r="AR7" s="1053"/>
      <c r="AS7" s="1053"/>
      <c r="AT7" s="1053"/>
      <c r="AU7" s="1053"/>
      <c r="AV7" s="1053"/>
      <c r="AW7" s="1053"/>
      <c r="AX7" s="1053"/>
      <c r="AY7" s="1053"/>
      <c r="AZ7" s="1053"/>
      <c r="BA7" s="1053"/>
      <c r="BB7" s="1053"/>
      <c r="BC7" s="1053"/>
      <c r="BD7" s="1053"/>
      <c r="BE7" s="1053"/>
      <c r="BF7" s="1053"/>
      <c r="BG7" s="1053"/>
      <c r="BH7" s="1053"/>
      <c r="BI7" s="1053"/>
      <c r="BJ7" s="1053"/>
      <c r="BK7" s="1053"/>
      <c r="BL7" s="1053"/>
      <c r="BM7" s="1053"/>
      <c r="BN7" s="1053"/>
      <c r="BO7" s="1053"/>
      <c r="BP7" s="1053"/>
      <c r="BQ7" s="1053"/>
      <c r="BR7" s="1053"/>
      <c r="BS7" s="1053"/>
      <c r="BT7" s="1053"/>
      <c r="BU7" s="1053"/>
      <c r="BV7" s="1053"/>
      <c r="BW7" s="1053"/>
      <c r="BX7" s="1053"/>
      <c r="BY7" s="1053"/>
      <c r="BZ7" s="1053"/>
      <c r="CA7" s="1053"/>
      <c r="CB7" s="1053"/>
      <c r="CC7" s="1053"/>
      <c r="CD7" s="1053"/>
      <c r="CE7" s="1053"/>
      <c r="CF7" s="1053"/>
      <c r="CG7" s="1053"/>
      <c r="CH7" s="1053"/>
      <c r="CI7" s="1053"/>
      <c r="CJ7" s="1053"/>
      <c r="CK7" s="1053"/>
      <c r="CL7" s="1053"/>
      <c r="CM7" s="1053"/>
      <c r="CN7" s="1053"/>
      <c r="CO7" s="1053"/>
      <c r="CP7" s="1053"/>
      <c r="CQ7" s="1053"/>
      <c r="CR7" s="1053"/>
      <c r="CS7" s="1053"/>
      <c r="CT7" s="1053"/>
      <c r="CU7" s="1053"/>
      <c r="CV7" s="1053"/>
      <c r="CW7" s="1053"/>
      <c r="CX7" s="1053"/>
      <c r="CY7" s="1053"/>
      <c r="CZ7" s="1053"/>
      <c r="DA7" s="1053"/>
      <c r="DB7" s="1053"/>
      <c r="DC7" s="1053"/>
      <c r="DD7" s="1053"/>
      <c r="DE7" s="1053"/>
      <c r="DF7" s="1053"/>
      <c r="DG7" s="1053"/>
      <c r="DH7" s="1053"/>
      <c r="DI7" s="1053"/>
      <c r="DJ7" s="1053"/>
      <c r="DK7" s="1053"/>
      <c r="DL7" s="1053"/>
      <c r="DM7" s="1053"/>
      <c r="DN7" s="1053"/>
      <c r="DO7" s="1053"/>
      <c r="DP7" s="1053"/>
      <c r="DQ7" s="1053"/>
      <c r="DR7" s="1053"/>
      <c r="DS7" s="1053"/>
      <c r="DT7" s="1053"/>
      <c r="DU7" s="1053"/>
      <c r="DV7" s="1053"/>
      <c r="DW7" s="1053"/>
      <c r="DX7" s="1053"/>
      <c r="DY7" s="1053"/>
      <c r="DZ7" s="1053"/>
      <c r="EA7" s="1053"/>
      <c r="EB7" s="1053"/>
      <c r="EC7" s="1053"/>
      <c r="ED7" s="1053"/>
      <c r="EE7" s="1053"/>
      <c r="EF7" s="1053"/>
      <c r="EG7" s="1053"/>
      <c r="EH7" s="1053"/>
      <c r="EI7" s="1053"/>
      <c r="EJ7" s="1053"/>
      <c r="EK7" s="1053"/>
      <c r="EL7" s="1053"/>
      <c r="EM7" s="1053"/>
      <c r="EN7" s="1053"/>
      <c r="EO7" s="1053"/>
      <c r="EP7" s="1053"/>
      <c r="EQ7" s="1053"/>
      <c r="ER7" s="1053"/>
      <c r="ES7" s="1053"/>
      <c r="ET7" s="1053"/>
      <c r="EU7" s="1053"/>
      <c r="EV7" s="1053"/>
      <c r="EW7" s="1053"/>
      <c r="EX7" s="1053"/>
      <c r="EY7" s="1053"/>
      <c r="EZ7" s="1053"/>
      <c r="FA7" s="1053"/>
      <c r="FB7" s="1053"/>
      <c r="FC7" s="1053"/>
      <c r="FD7" s="1053"/>
      <c r="FE7" s="1053"/>
      <c r="FF7" s="1053"/>
      <c r="FG7" s="1053"/>
      <c r="FH7" s="1053"/>
      <c r="FI7" s="1053"/>
      <c r="FJ7" s="1053"/>
      <c r="FK7" s="1053"/>
      <c r="FL7" s="1053"/>
      <c r="FM7" s="1053"/>
      <c r="FN7" s="1053"/>
      <c r="FO7" s="1053"/>
      <c r="FP7" s="1053"/>
      <c r="FQ7" s="1053"/>
      <c r="FR7" s="1053"/>
      <c r="FS7" s="1053"/>
      <c r="FT7" s="1053"/>
      <c r="FU7" s="1053"/>
      <c r="FV7" s="1053"/>
      <c r="FW7" s="1053"/>
      <c r="FX7" s="1053"/>
      <c r="FY7" s="1053"/>
      <c r="FZ7" s="1053"/>
      <c r="GA7" s="1053"/>
      <c r="GB7" s="1053"/>
      <c r="GC7" s="1053"/>
      <c r="GD7" s="1053"/>
      <c r="GE7" s="1053"/>
      <c r="GF7" s="1053"/>
      <c r="GG7" s="1053"/>
      <c r="GH7" s="1053"/>
      <c r="GI7" s="1053"/>
      <c r="GJ7" s="1053"/>
      <c r="GK7" s="1053"/>
      <c r="GL7" s="1053"/>
      <c r="GM7" s="1053"/>
      <c r="GN7" s="1053"/>
      <c r="GO7" s="1053"/>
      <c r="GP7" s="1053"/>
      <c r="GQ7" s="1053"/>
      <c r="GR7" s="1053"/>
      <c r="GS7" s="1053"/>
      <c r="GT7" s="1053"/>
      <c r="GU7" s="1053"/>
      <c r="GV7" s="1053"/>
      <c r="GW7" s="1053"/>
      <c r="GX7" s="1053"/>
      <c r="GY7" s="1053"/>
      <c r="GZ7" s="1053"/>
      <c r="HA7" s="1053"/>
      <c r="HB7" s="1053"/>
      <c r="HC7" s="1053"/>
      <c r="HD7" s="1053"/>
      <c r="HE7" s="1053"/>
      <c r="HF7" s="1053"/>
      <c r="HG7" s="1053"/>
      <c r="HH7" s="1053"/>
      <c r="HI7" s="1053"/>
      <c r="HJ7" s="1053"/>
      <c r="HK7" s="1053"/>
      <c r="HL7" s="1053"/>
      <c r="HM7" s="1053"/>
      <c r="HN7" s="1053"/>
      <c r="HO7" s="1053"/>
      <c r="HP7" s="1053"/>
      <c r="HQ7" s="1053"/>
      <c r="HR7" s="1053"/>
      <c r="HS7" s="1053"/>
      <c r="HT7" s="1053"/>
      <c r="HU7" s="1053"/>
      <c r="HV7" s="1053"/>
      <c r="HW7" s="1053"/>
      <c r="HX7" s="1053"/>
      <c r="HY7" s="1053"/>
      <c r="HZ7" s="1053"/>
      <c r="IA7" s="1053"/>
      <c r="IB7" s="1053"/>
      <c r="IC7" s="1053"/>
      <c r="ID7" s="1053"/>
      <c r="IE7" s="1053"/>
      <c r="IF7" s="1053"/>
      <c r="IG7" s="1053"/>
      <c r="IH7" s="1053"/>
      <c r="II7" s="1053"/>
      <c r="IJ7" s="1053"/>
      <c r="IK7" s="1053"/>
      <c r="IL7" s="1053"/>
      <c r="IM7" s="1053"/>
      <c r="IN7" s="1053"/>
      <c r="IO7" s="1053"/>
      <c r="IP7" s="1053"/>
      <c r="IQ7" s="1053"/>
      <c r="IR7" s="1053"/>
      <c r="IS7" s="1053"/>
      <c r="IT7" s="1053"/>
      <c r="IU7" s="1053"/>
      <c r="IV7" s="1053"/>
    </row>
    <row r="8" spans="1:256" ht="30" customHeight="1">
      <c r="A8" s="1053" t="s">
        <v>942</v>
      </c>
      <c r="B8" s="1053"/>
      <c r="C8" s="1053"/>
      <c r="D8" s="1053"/>
      <c r="E8" s="1053"/>
      <c r="F8" s="1053"/>
      <c r="G8" s="1053"/>
      <c r="H8" s="1053"/>
      <c r="I8" s="1053"/>
      <c r="J8" s="1053"/>
      <c r="K8" s="1053"/>
      <c r="W8" s="1053"/>
      <c r="X8" s="1053"/>
      <c r="Y8" s="1053"/>
      <c r="Z8" s="1053"/>
      <c r="AA8" s="1053"/>
      <c r="AB8" s="1053"/>
      <c r="AC8" s="1053"/>
      <c r="AD8" s="1053"/>
      <c r="AE8" s="1053"/>
      <c r="AF8" s="1053"/>
      <c r="AG8" s="1053"/>
      <c r="AH8" s="1053"/>
      <c r="AI8" s="1053"/>
      <c r="AJ8" s="1053"/>
      <c r="AK8" s="1053"/>
      <c r="AL8" s="1053"/>
      <c r="AM8" s="1053"/>
      <c r="AN8" s="1053"/>
      <c r="AO8" s="1053"/>
      <c r="AP8" s="1053"/>
      <c r="AQ8" s="1053"/>
      <c r="AR8" s="1053"/>
      <c r="AS8" s="1053"/>
      <c r="AT8" s="1053"/>
      <c r="AU8" s="1053"/>
      <c r="AV8" s="1053"/>
      <c r="AW8" s="1053"/>
      <c r="AX8" s="1053"/>
      <c r="AY8" s="1053"/>
      <c r="AZ8" s="1053"/>
      <c r="BA8" s="1053"/>
      <c r="BB8" s="1053"/>
      <c r="BC8" s="1053"/>
      <c r="BD8" s="1053"/>
      <c r="BE8" s="1053"/>
      <c r="BF8" s="1053"/>
      <c r="BG8" s="1053"/>
      <c r="BH8" s="1053"/>
      <c r="BI8" s="1053"/>
      <c r="BJ8" s="1053"/>
      <c r="BK8" s="1053"/>
      <c r="BL8" s="1053"/>
      <c r="BM8" s="1053"/>
      <c r="BN8" s="1053"/>
      <c r="BO8" s="1053"/>
      <c r="BP8" s="1053"/>
      <c r="BQ8" s="1053"/>
      <c r="BR8" s="1053"/>
      <c r="BS8" s="1053"/>
      <c r="BT8" s="1053"/>
      <c r="BU8" s="1053"/>
      <c r="BV8" s="1053"/>
      <c r="BW8" s="1053"/>
      <c r="BX8" s="1053"/>
      <c r="BY8" s="1053"/>
      <c r="BZ8" s="1053"/>
      <c r="CA8" s="1053"/>
      <c r="CB8" s="1053"/>
      <c r="CC8" s="1053"/>
      <c r="CD8" s="1053"/>
      <c r="CE8" s="1053"/>
      <c r="CF8" s="1053"/>
      <c r="CG8" s="1053"/>
      <c r="CH8" s="1053"/>
      <c r="CI8" s="1053"/>
      <c r="CJ8" s="1053"/>
      <c r="CK8" s="1053"/>
      <c r="CL8" s="1053"/>
      <c r="CM8" s="1053"/>
      <c r="CN8" s="1053"/>
      <c r="CO8" s="1053"/>
      <c r="CP8" s="1053"/>
      <c r="CQ8" s="1053"/>
      <c r="CR8" s="1053"/>
      <c r="CS8" s="1053"/>
      <c r="CT8" s="1053"/>
      <c r="CU8" s="1053"/>
      <c r="CV8" s="1053"/>
      <c r="CW8" s="1053"/>
      <c r="CX8" s="1053"/>
      <c r="CY8" s="1053"/>
      <c r="CZ8" s="1053"/>
      <c r="DA8" s="1053"/>
      <c r="DB8" s="1053"/>
      <c r="DC8" s="1053"/>
      <c r="DD8" s="1053"/>
      <c r="DE8" s="1053"/>
      <c r="DF8" s="1053"/>
      <c r="DG8" s="1053"/>
      <c r="DH8" s="1053"/>
      <c r="DI8" s="1053"/>
      <c r="DJ8" s="1053"/>
      <c r="DK8" s="1053"/>
      <c r="DL8" s="1053"/>
      <c r="DM8" s="1053"/>
      <c r="DN8" s="1053"/>
      <c r="DO8" s="1053"/>
      <c r="DP8" s="1053"/>
      <c r="DQ8" s="1053"/>
      <c r="DR8" s="1053"/>
      <c r="DS8" s="1053"/>
      <c r="DT8" s="1053"/>
      <c r="DU8" s="1053"/>
      <c r="DV8" s="1053"/>
      <c r="DW8" s="1053"/>
      <c r="DX8" s="1053"/>
      <c r="DY8" s="1053"/>
      <c r="DZ8" s="1053"/>
      <c r="EA8" s="1053"/>
      <c r="EB8" s="1053"/>
      <c r="EC8" s="1053"/>
      <c r="ED8" s="1053"/>
      <c r="EE8" s="1053"/>
      <c r="EF8" s="1053"/>
      <c r="EG8" s="1053"/>
      <c r="EH8" s="1053"/>
      <c r="EI8" s="1053"/>
      <c r="EJ8" s="1053"/>
      <c r="EK8" s="1053"/>
      <c r="EL8" s="1053"/>
      <c r="EM8" s="1053"/>
      <c r="EN8" s="1053"/>
      <c r="EO8" s="1053"/>
      <c r="EP8" s="1053"/>
      <c r="EQ8" s="1053"/>
      <c r="ER8" s="1053"/>
      <c r="ES8" s="1053"/>
      <c r="ET8" s="1053"/>
      <c r="EU8" s="1053"/>
      <c r="EV8" s="1053"/>
      <c r="EW8" s="1053"/>
      <c r="EX8" s="1053"/>
      <c r="EY8" s="1053"/>
      <c r="EZ8" s="1053"/>
      <c r="FA8" s="1053"/>
      <c r="FB8" s="1053"/>
      <c r="FC8" s="1053"/>
      <c r="FD8" s="1053"/>
      <c r="FE8" s="1053"/>
      <c r="FF8" s="1053"/>
      <c r="FG8" s="1053"/>
      <c r="FH8" s="1053"/>
      <c r="FI8" s="1053"/>
      <c r="FJ8" s="1053"/>
      <c r="FK8" s="1053"/>
      <c r="FL8" s="1053"/>
      <c r="FM8" s="1053"/>
      <c r="FN8" s="1053"/>
      <c r="FO8" s="1053"/>
      <c r="FP8" s="1053"/>
      <c r="FQ8" s="1053"/>
      <c r="FR8" s="1053"/>
      <c r="FS8" s="1053"/>
      <c r="FT8" s="1053"/>
      <c r="FU8" s="1053"/>
      <c r="FV8" s="1053"/>
      <c r="FW8" s="1053"/>
      <c r="FX8" s="1053"/>
      <c r="FY8" s="1053"/>
      <c r="FZ8" s="1053"/>
      <c r="GA8" s="1053"/>
      <c r="GB8" s="1053"/>
      <c r="GC8" s="1053"/>
      <c r="GD8" s="1053"/>
      <c r="GE8" s="1053"/>
      <c r="GF8" s="1053"/>
      <c r="GG8" s="1053"/>
      <c r="GH8" s="1053"/>
      <c r="GI8" s="1053"/>
      <c r="GJ8" s="1053"/>
      <c r="GK8" s="1053"/>
      <c r="GL8" s="1053"/>
      <c r="GM8" s="1053"/>
      <c r="GN8" s="1053"/>
      <c r="GO8" s="1053"/>
      <c r="GP8" s="1053"/>
      <c r="GQ8" s="1053"/>
      <c r="GR8" s="1053"/>
      <c r="GS8" s="1053"/>
      <c r="GT8" s="1053"/>
      <c r="GU8" s="1053"/>
      <c r="GV8" s="1053"/>
      <c r="GW8" s="1053"/>
      <c r="GX8" s="1053"/>
      <c r="GY8" s="1053"/>
      <c r="GZ8" s="1053"/>
      <c r="HA8" s="1053"/>
      <c r="HB8" s="1053"/>
      <c r="HC8" s="1053"/>
      <c r="HD8" s="1053"/>
      <c r="HE8" s="1053"/>
      <c r="HF8" s="1053"/>
      <c r="HG8" s="1053"/>
      <c r="HH8" s="1053"/>
      <c r="HI8" s="1053"/>
      <c r="HJ8" s="1053"/>
      <c r="HK8" s="1053"/>
      <c r="HL8" s="1053"/>
      <c r="HM8" s="1053"/>
      <c r="HN8" s="1053"/>
      <c r="HO8" s="1053"/>
      <c r="HP8" s="1053"/>
      <c r="HQ8" s="1053"/>
      <c r="HR8" s="1053"/>
      <c r="HS8" s="1053"/>
      <c r="HT8" s="1053"/>
      <c r="HU8" s="1053"/>
      <c r="HV8" s="1053"/>
      <c r="HW8" s="1053"/>
      <c r="HX8" s="1053"/>
      <c r="HY8" s="1053"/>
      <c r="HZ8" s="1053"/>
      <c r="IA8" s="1053"/>
      <c r="IB8" s="1053"/>
      <c r="IC8" s="1053"/>
      <c r="ID8" s="1053"/>
      <c r="IE8" s="1053"/>
      <c r="IF8" s="1053"/>
      <c r="IG8" s="1053"/>
      <c r="IH8" s="1053"/>
      <c r="II8" s="1053"/>
      <c r="IJ8" s="1053"/>
      <c r="IK8" s="1053"/>
      <c r="IL8" s="1053"/>
      <c r="IM8" s="1053"/>
      <c r="IN8" s="1053"/>
      <c r="IO8" s="1053"/>
      <c r="IP8" s="1053"/>
      <c r="IQ8" s="1053"/>
      <c r="IR8" s="1053"/>
      <c r="IS8" s="1053"/>
      <c r="IT8" s="1053"/>
      <c r="IU8" s="1053"/>
      <c r="IV8" s="1053"/>
    </row>
    <row r="9" spans="1:256" ht="15" customHeight="1">
      <c r="A9" s="1053" t="s">
        <v>940</v>
      </c>
      <c r="B9" s="1053"/>
      <c r="C9" s="1053"/>
      <c r="D9" s="1053"/>
      <c r="E9" s="1053"/>
      <c r="F9" s="1053"/>
      <c r="G9" s="1053"/>
      <c r="H9" s="1053"/>
      <c r="I9" s="1053"/>
      <c r="J9" s="1053"/>
      <c r="K9" s="1053"/>
      <c r="W9" s="1053"/>
      <c r="X9" s="1053"/>
      <c r="Y9" s="1053"/>
      <c r="Z9" s="1053"/>
      <c r="AA9" s="1053"/>
      <c r="AB9" s="1053"/>
      <c r="AC9" s="1053"/>
      <c r="AD9" s="1053"/>
      <c r="AE9" s="1053"/>
      <c r="AF9" s="1053"/>
      <c r="AG9" s="1053"/>
      <c r="AH9" s="1053"/>
      <c r="AI9" s="1053"/>
      <c r="AJ9" s="1053"/>
      <c r="AK9" s="1053"/>
      <c r="AL9" s="1053"/>
      <c r="AM9" s="1053"/>
      <c r="AN9" s="1053"/>
      <c r="AO9" s="1053"/>
      <c r="AP9" s="1053"/>
      <c r="AQ9" s="1053"/>
      <c r="AR9" s="1053"/>
      <c r="AS9" s="1053"/>
      <c r="AT9" s="1053"/>
      <c r="AU9" s="1053"/>
      <c r="AV9" s="1053"/>
      <c r="AW9" s="1053"/>
      <c r="AX9" s="1053"/>
      <c r="AY9" s="1053"/>
      <c r="AZ9" s="1053"/>
      <c r="BA9" s="1053"/>
      <c r="BB9" s="1053"/>
      <c r="BC9" s="1053"/>
      <c r="BD9" s="1053"/>
      <c r="BE9" s="1053"/>
      <c r="BF9" s="1053"/>
      <c r="BG9" s="1053"/>
      <c r="BH9" s="1053"/>
      <c r="BI9" s="1053"/>
      <c r="BJ9" s="1053"/>
      <c r="BK9" s="1053"/>
      <c r="BL9" s="1053"/>
      <c r="BM9" s="1053"/>
      <c r="BN9" s="1053"/>
      <c r="BO9" s="1053"/>
      <c r="BP9" s="1053"/>
      <c r="BQ9" s="1053"/>
      <c r="BR9" s="1053"/>
      <c r="BS9" s="1053"/>
      <c r="BT9" s="1053"/>
      <c r="BU9" s="1053"/>
      <c r="BV9" s="1053"/>
      <c r="BW9" s="1053"/>
      <c r="BX9" s="1053"/>
      <c r="BY9" s="1053"/>
      <c r="BZ9" s="1053"/>
      <c r="CA9" s="1053"/>
      <c r="CB9" s="1053"/>
      <c r="CC9" s="1053"/>
      <c r="CD9" s="1053"/>
      <c r="CE9" s="1053"/>
      <c r="CF9" s="1053"/>
      <c r="CG9" s="1053"/>
      <c r="CH9" s="1053"/>
      <c r="CI9" s="1053"/>
      <c r="CJ9" s="1053"/>
      <c r="CK9" s="1053"/>
      <c r="CL9" s="1053"/>
      <c r="CM9" s="1053"/>
      <c r="CN9" s="1053"/>
      <c r="CO9" s="1053"/>
      <c r="CP9" s="1053"/>
      <c r="CQ9" s="1053"/>
      <c r="CR9" s="1053"/>
      <c r="CS9" s="1053"/>
      <c r="CT9" s="1053"/>
      <c r="CU9" s="1053"/>
      <c r="CV9" s="1053"/>
      <c r="CW9" s="1053"/>
      <c r="CX9" s="1053"/>
      <c r="CY9" s="1053"/>
      <c r="CZ9" s="1053"/>
      <c r="DA9" s="1053"/>
      <c r="DB9" s="1053"/>
      <c r="DC9" s="1053"/>
      <c r="DD9" s="1053"/>
      <c r="DE9" s="1053"/>
      <c r="DF9" s="1053"/>
      <c r="DG9" s="1053"/>
      <c r="DH9" s="1053"/>
      <c r="DI9" s="1053"/>
      <c r="DJ9" s="1053"/>
      <c r="DK9" s="1053"/>
      <c r="DL9" s="1053"/>
      <c r="DM9" s="1053"/>
      <c r="DN9" s="1053"/>
      <c r="DO9" s="1053"/>
      <c r="DP9" s="1053"/>
      <c r="DQ9" s="1053"/>
      <c r="DR9" s="1053"/>
      <c r="DS9" s="1053"/>
      <c r="DT9" s="1053"/>
      <c r="DU9" s="1053"/>
      <c r="DV9" s="1053"/>
      <c r="DW9" s="1053"/>
      <c r="DX9" s="1053"/>
      <c r="DY9" s="1053"/>
      <c r="DZ9" s="1053"/>
      <c r="EA9" s="1053"/>
      <c r="EB9" s="1053"/>
      <c r="EC9" s="1053"/>
      <c r="ED9" s="1053"/>
      <c r="EE9" s="1053"/>
      <c r="EF9" s="1053"/>
      <c r="EG9" s="1053"/>
      <c r="EH9" s="1053"/>
      <c r="EI9" s="1053"/>
      <c r="EJ9" s="1053"/>
      <c r="EK9" s="1053"/>
      <c r="EL9" s="1053"/>
      <c r="EM9" s="1053"/>
      <c r="EN9" s="1053"/>
      <c r="EO9" s="1053"/>
      <c r="EP9" s="1053"/>
      <c r="EQ9" s="1053"/>
      <c r="ER9" s="1053"/>
      <c r="ES9" s="1053"/>
      <c r="ET9" s="1053"/>
      <c r="EU9" s="1053"/>
      <c r="EV9" s="1053"/>
      <c r="EW9" s="1053"/>
      <c r="EX9" s="1053"/>
      <c r="EY9" s="1053"/>
      <c r="EZ9" s="1053"/>
      <c r="FA9" s="1053"/>
      <c r="FB9" s="1053"/>
      <c r="FC9" s="1053"/>
      <c r="FD9" s="1053"/>
      <c r="FE9" s="1053"/>
      <c r="FF9" s="1053"/>
      <c r="FG9" s="1053"/>
      <c r="FH9" s="1053"/>
      <c r="FI9" s="1053"/>
      <c r="FJ9" s="1053"/>
      <c r="FK9" s="1053"/>
      <c r="FL9" s="1053"/>
      <c r="FM9" s="1053"/>
      <c r="FN9" s="1053"/>
      <c r="FO9" s="1053"/>
      <c r="FP9" s="1053"/>
      <c r="FQ9" s="1053"/>
      <c r="FR9" s="1053"/>
      <c r="FS9" s="1053"/>
      <c r="FT9" s="1053"/>
      <c r="FU9" s="1053"/>
      <c r="FV9" s="1053"/>
      <c r="FW9" s="1053"/>
      <c r="FX9" s="1053"/>
      <c r="FY9" s="1053"/>
      <c r="FZ9" s="1053"/>
      <c r="GA9" s="1053"/>
      <c r="GB9" s="1053"/>
      <c r="GC9" s="1053"/>
      <c r="GD9" s="1053"/>
      <c r="GE9" s="1053"/>
      <c r="GF9" s="1053"/>
      <c r="GG9" s="1053"/>
      <c r="GH9" s="1053"/>
      <c r="GI9" s="1053"/>
      <c r="GJ9" s="1053"/>
      <c r="GK9" s="1053"/>
      <c r="GL9" s="1053"/>
      <c r="GM9" s="1053"/>
      <c r="GN9" s="1053"/>
      <c r="GO9" s="1053"/>
      <c r="GP9" s="1053"/>
      <c r="GQ9" s="1053"/>
      <c r="GR9" s="1053"/>
      <c r="GS9" s="1053"/>
      <c r="GT9" s="1053"/>
      <c r="GU9" s="1053"/>
      <c r="GV9" s="1053"/>
      <c r="GW9" s="1053"/>
      <c r="GX9" s="1053"/>
      <c r="GY9" s="1053"/>
      <c r="GZ9" s="1053"/>
      <c r="HA9" s="1053"/>
      <c r="HB9" s="1053"/>
      <c r="HC9" s="1053"/>
      <c r="HD9" s="1053"/>
      <c r="HE9" s="1053"/>
      <c r="HF9" s="1053"/>
      <c r="HG9" s="1053"/>
      <c r="HH9" s="1053"/>
      <c r="HI9" s="1053"/>
      <c r="HJ9" s="1053"/>
      <c r="HK9" s="1053"/>
      <c r="HL9" s="1053"/>
      <c r="HM9" s="1053"/>
      <c r="HN9" s="1053"/>
      <c r="HO9" s="1053"/>
      <c r="HP9" s="1053"/>
      <c r="HQ9" s="1053"/>
      <c r="HR9" s="1053"/>
      <c r="HS9" s="1053"/>
      <c r="HT9" s="1053"/>
      <c r="HU9" s="1053"/>
      <c r="HV9" s="1053"/>
      <c r="HW9" s="1053"/>
      <c r="HX9" s="1053"/>
      <c r="HY9" s="1053"/>
      <c r="HZ9" s="1053"/>
      <c r="IA9" s="1053"/>
      <c r="IB9" s="1053"/>
      <c r="IC9" s="1053"/>
      <c r="ID9" s="1053"/>
      <c r="IE9" s="1053"/>
      <c r="IF9" s="1053"/>
      <c r="IG9" s="1053"/>
      <c r="IH9" s="1053"/>
      <c r="II9" s="1053"/>
      <c r="IJ9" s="1053"/>
      <c r="IK9" s="1053"/>
      <c r="IL9" s="1053"/>
      <c r="IM9" s="1053"/>
      <c r="IN9" s="1053"/>
      <c r="IO9" s="1053"/>
      <c r="IP9" s="1053"/>
      <c r="IQ9" s="1053"/>
      <c r="IR9" s="1053"/>
      <c r="IS9" s="1053"/>
      <c r="IT9" s="1053"/>
      <c r="IU9" s="1053"/>
      <c r="IV9" s="1053"/>
    </row>
    <row r="10" spans="1:256" ht="30" customHeight="1">
      <c r="A10" s="1053" t="s">
        <v>941</v>
      </c>
      <c r="B10" s="1053"/>
      <c r="C10" s="1053"/>
      <c r="D10" s="1053"/>
      <c r="E10" s="1053"/>
      <c r="F10" s="1053"/>
      <c r="G10" s="1053"/>
      <c r="H10" s="1053"/>
      <c r="I10" s="1053"/>
      <c r="J10" s="1053"/>
      <c r="K10" s="1053"/>
      <c r="W10" s="1053"/>
      <c r="X10" s="1053"/>
      <c r="Y10" s="1053"/>
      <c r="Z10" s="1053"/>
      <c r="AA10" s="1053"/>
      <c r="AB10" s="1053"/>
      <c r="AC10" s="1053"/>
      <c r="AD10" s="1053"/>
      <c r="AE10" s="1053"/>
      <c r="AF10" s="1053"/>
      <c r="AG10" s="1053"/>
      <c r="AH10" s="1053"/>
      <c r="AI10" s="1053"/>
      <c r="AJ10" s="1053"/>
      <c r="AK10" s="1053"/>
      <c r="AL10" s="1053"/>
      <c r="AM10" s="1053"/>
      <c r="AN10" s="1053"/>
      <c r="AO10" s="1053"/>
      <c r="AP10" s="1053"/>
      <c r="AQ10" s="1053"/>
      <c r="AR10" s="1053"/>
      <c r="AS10" s="1053"/>
      <c r="AT10" s="1053"/>
      <c r="AU10" s="1053"/>
      <c r="AV10" s="1053"/>
      <c r="AW10" s="1053"/>
      <c r="AX10" s="1053"/>
      <c r="AY10" s="1053"/>
      <c r="AZ10" s="1053"/>
      <c r="BA10" s="1053"/>
      <c r="BB10" s="1053"/>
      <c r="BC10" s="1053"/>
      <c r="BD10" s="1053"/>
      <c r="BE10" s="1053"/>
      <c r="BF10" s="1053"/>
      <c r="BG10" s="1053"/>
      <c r="BH10" s="1053"/>
      <c r="BI10" s="1053"/>
      <c r="BJ10" s="1053"/>
      <c r="BK10" s="1053"/>
      <c r="BL10" s="1053"/>
      <c r="BM10" s="1053"/>
      <c r="BN10" s="1053"/>
      <c r="BO10" s="1053"/>
      <c r="BP10" s="1053"/>
      <c r="BQ10" s="1053"/>
      <c r="BR10" s="1053"/>
      <c r="BS10" s="1053"/>
      <c r="BT10" s="1053"/>
      <c r="BU10" s="1053"/>
      <c r="BV10" s="1053"/>
      <c r="BW10" s="1053"/>
      <c r="BX10" s="1053"/>
      <c r="BY10" s="1053"/>
      <c r="BZ10" s="1053"/>
      <c r="CA10" s="1053"/>
      <c r="CB10" s="1053"/>
      <c r="CC10" s="1053"/>
      <c r="CD10" s="1053"/>
      <c r="CE10" s="1053"/>
      <c r="CF10" s="1053"/>
      <c r="CG10" s="1053"/>
      <c r="CH10" s="1053"/>
      <c r="CI10" s="1053"/>
      <c r="CJ10" s="1053"/>
      <c r="CK10" s="1053"/>
      <c r="CL10" s="1053"/>
      <c r="CM10" s="1053"/>
      <c r="CN10" s="1053"/>
      <c r="CO10" s="1053"/>
      <c r="CP10" s="1053"/>
      <c r="CQ10" s="1053"/>
      <c r="CR10" s="1053"/>
      <c r="CS10" s="1053"/>
      <c r="CT10" s="1053"/>
      <c r="CU10" s="1053"/>
      <c r="CV10" s="1053"/>
      <c r="CW10" s="1053"/>
      <c r="CX10" s="1053"/>
      <c r="CY10" s="1053"/>
      <c r="CZ10" s="1053"/>
      <c r="DA10" s="1053"/>
      <c r="DB10" s="1053"/>
      <c r="DC10" s="1053"/>
      <c r="DD10" s="1053"/>
      <c r="DE10" s="1053"/>
      <c r="DF10" s="1053"/>
      <c r="DG10" s="1053"/>
      <c r="DH10" s="1053"/>
      <c r="DI10" s="1053"/>
      <c r="DJ10" s="1053"/>
      <c r="DK10" s="1053"/>
      <c r="DL10" s="1053"/>
      <c r="DM10" s="1053"/>
      <c r="DN10" s="1053"/>
      <c r="DO10" s="1053"/>
      <c r="DP10" s="1053"/>
      <c r="DQ10" s="1053"/>
      <c r="DR10" s="1053"/>
      <c r="DS10" s="1053"/>
      <c r="DT10" s="1053"/>
      <c r="DU10" s="1053"/>
      <c r="DV10" s="1053"/>
      <c r="DW10" s="1053"/>
      <c r="DX10" s="1053"/>
      <c r="DY10" s="1053"/>
      <c r="DZ10" s="1053"/>
      <c r="EA10" s="1053"/>
      <c r="EB10" s="1053"/>
      <c r="EC10" s="1053"/>
      <c r="ED10" s="1053"/>
      <c r="EE10" s="1053"/>
      <c r="EF10" s="1053"/>
      <c r="EG10" s="1053"/>
      <c r="EH10" s="1053"/>
      <c r="EI10" s="1053"/>
      <c r="EJ10" s="1053"/>
      <c r="EK10" s="1053"/>
      <c r="EL10" s="1053"/>
      <c r="EM10" s="1053"/>
      <c r="EN10" s="1053"/>
      <c r="EO10" s="1053"/>
      <c r="EP10" s="1053"/>
      <c r="EQ10" s="1053"/>
      <c r="ER10" s="1053"/>
      <c r="ES10" s="1053"/>
      <c r="ET10" s="1053"/>
      <c r="EU10" s="1053"/>
      <c r="EV10" s="1053"/>
      <c r="EW10" s="1053"/>
      <c r="EX10" s="1053"/>
      <c r="EY10" s="1053"/>
      <c r="EZ10" s="1053"/>
      <c r="FA10" s="1053"/>
      <c r="FB10" s="1053"/>
      <c r="FC10" s="1053"/>
      <c r="FD10" s="1053"/>
      <c r="FE10" s="1053"/>
      <c r="FF10" s="1053"/>
      <c r="FG10" s="1053"/>
      <c r="FH10" s="1053"/>
      <c r="FI10" s="1053"/>
      <c r="FJ10" s="1053"/>
      <c r="FK10" s="1053"/>
      <c r="FL10" s="1053"/>
      <c r="FM10" s="1053"/>
      <c r="FN10" s="1053"/>
      <c r="FO10" s="1053"/>
      <c r="FP10" s="1053"/>
      <c r="FQ10" s="1053"/>
      <c r="FR10" s="1053"/>
      <c r="FS10" s="1053"/>
      <c r="FT10" s="1053"/>
      <c r="FU10" s="1053"/>
      <c r="FV10" s="1053"/>
      <c r="FW10" s="1053"/>
      <c r="FX10" s="1053"/>
      <c r="FY10" s="1053"/>
      <c r="FZ10" s="1053"/>
      <c r="GA10" s="1053"/>
      <c r="GB10" s="1053"/>
      <c r="GC10" s="1053"/>
      <c r="GD10" s="1053"/>
      <c r="GE10" s="1053"/>
      <c r="GF10" s="1053"/>
      <c r="GG10" s="1053"/>
      <c r="GH10" s="1053"/>
      <c r="GI10" s="1053"/>
      <c r="GJ10" s="1053"/>
      <c r="GK10" s="1053"/>
      <c r="GL10" s="1053"/>
      <c r="GM10" s="1053"/>
      <c r="GN10" s="1053"/>
      <c r="GO10" s="1053"/>
      <c r="GP10" s="1053"/>
      <c r="GQ10" s="1053"/>
      <c r="GR10" s="1053"/>
      <c r="GS10" s="1053"/>
      <c r="GT10" s="1053"/>
      <c r="GU10" s="1053"/>
      <c r="GV10" s="1053"/>
      <c r="GW10" s="1053"/>
      <c r="GX10" s="1053"/>
      <c r="GY10" s="1053"/>
      <c r="GZ10" s="1053"/>
      <c r="HA10" s="1053"/>
      <c r="HB10" s="1053"/>
      <c r="HC10" s="1053"/>
      <c r="HD10" s="1053"/>
      <c r="HE10" s="1053"/>
      <c r="HF10" s="1053"/>
      <c r="HG10" s="1053"/>
      <c r="HH10" s="1053"/>
      <c r="HI10" s="1053"/>
      <c r="HJ10" s="1053"/>
      <c r="HK10" s="1053"/>
      <c r="HL10" s="1053"/>
      <c r="HM10" s="1053"/>
      <c r="HN10" s="1053"/>
      <c r="HO10" s="1053"/>
      <c r="HP10" s="1053"/>
      <c r="HQ10" s="1053"/>
      <c r="HR10" s="1053"/>
      <c r="HS10" s="1053"/>
      <c r="HT10" s="1053"/>
      <c r="HU10" s="1053"/>
      <c r="HV10" s="1053"/>
      <c r="HW10" s="1053"/>
      <c r="HX10" s="1053"/>
      <c r="HY10" s="1053"/>
      <c r="HZ10" s="1053"/>
      <c r="IA10" s="1053"/>
      <c r="IB10" s="1053"/>
      <c r="IC10" s="1053"/>
      <c r="ID10" s="1053"/>
      <c r="IE10" s="1053"/>
      <c r="IF10" s="1053"/>
      <c r="IG10" s="1053"/>
      <c r="IH10" s="1053"/>
      <c r="II10" s="1053"/>
      <c r="IJ10" s="1053"/>
      <c r="IK10" s="1053"/>
      <c r="IL10" s="1053"/>
      <c r="IM10" s="1053"/>
      <c r="IN10" s="1053"/>
      <c r="IO10" s="1053"/>
      <c r="IP10" s="1053"/>
      <c r="IQ10" s="1053"/>
      <c r="IR10" s="1053"/>
      <c r="IS10" s="1053"/>
      <c r="IT10" s="1053"/>
      <c r="IU10" s="1053"/>
      <c r="IV10" s="1053"/>
    </row>
    <row r="11" spans="1:256" ht="30" customHeight="1">
      <c r="A11" s="1053" t="s">
        <v>279</v>
      </c>
      <c r="B11" s="1053"/>
      <c r="C11" s="1053"/>
      <c r="D11" s="1053"/>
      <c r="E11" s="1053"/>
      <c r="F11" s="1053"/>
      <c r="G11" s="1053"/>
      <c r="H11" s="1053"/>
      <c r="I11" s="1053"/>
      <c r="J11" s="1053"/>
      <c r="K11" s="1053"/>
      <c r="W11" s="1053"/>
      <c r="X11" s="1053"/>
      <c r="Y11" s="1053"/>
      <c r="Z11" s="1053"/>
      <c r="AA11" s="1053"/>
      <c r="AB11" s="1053"/>
      <c r="AC11" s="1053"/>
      <c r="AD11" s="1053"/>
      <c r="AE11" s="1053"/>
      <c r="AF11" s="1053"/>
      <c r="AG11" s="1053"/>
      <c r="AH11" s="1053"/>
      <c r="AI11" s="1053"/>
      <c r="AJ11" s="1053"/>
      <c r="AK11" s="1053"/>
      <c r="AL11" s="1053"/>
      <c r="AM11" s="1053"/>
      <c r="AN11" s="1053"/>
      <c r="AO11" s="1053"/>
      <c r="AP11" s="1053"/>
      <c r="AQ11" s="1053"/>
      <c r="AR11" s="1053"/>
      <c r="AS11" s="1053"/>
      <c r="AT11" s="1053"/>
      <c r="AU11" s="1053"/>
      <c r="AV11" s="1053"/>
      <c r="AW11" s="1053"/>
      <c r="AX11" s="1053"/>
      <c r="AY11" s="1053"/>
      <c r="AZ11" s="1053"/>
      <c r="BA11" s="1053"/>
      <c r="BB11" s="1053"/>
      <c r="BC11" s="1053"/>
      <c r="BD11" s="1053"/>
      <c r="BE11" s="1053"/>
      <c r="BF11" s="1053"/>
      <c r="BG11" s="1053"/>
      <c r="BH11" s="1053"/>
      <c r="BI11" s="1053"/>
      <c r="BJ11" s="1053"/>
      <c r="BK11" s="1053"/>
      <c r="BL11" s="1053"/>
      <c r="BM11" s="1053"/>
      <c r="BN11" s="1053"/>
      <c r="BO11" s="1053"/>
      <c r="BP11" s="1053"/>
      <c r="BQ11" s="1053"/>
      <c r="BR11" s="1053"/>
      <c r="BS11" s="1053"/>
      <c r="BT11" s="1053"/>
      <c r="BU11" s="1053"/>
      <c r="BV11" s="1053"/>
      <c r="BW11" s="1053"/>
      <c r="BX11" s="1053"/>
      <c r="BY11" s="1053"/>
      <c r="BZ11" s="1053"/>
      <c r="CA11" s="1053"/>
      <c r="CB11" s="1053"/>
      <c r="CC11" s="1053"/>
      <c r="CD11" s="1053"/>
      <c r="CE11" s="1053"/>
      <c r="CF11" s="1053"/>
      <c r="CG11" s="1053"/>
      <c r="CH11" s="1053"/>
      <c r="CI11" s="1053"/>
      <c r="CJ11" s="1053"/>
      <c r="CK11" s="1053"/>
      <c r="CL11" s="1053"/>
      <c r="CM11" s="1053"/>
      <c r="CN11" s="1053"/>
      <c r="CO11" s="1053"/>
      <c r="CP11" s="1053"/>
      <c r="CQ11" s="1053"/>
      <c r="CR11" s="1053"/>
      <c r="CS11" s="1053"/>
      <c r="CT11" s="1053"/>
      <c r="CU11" s="1053"/>
      <c r="CV11" s="1053"/>
      <c r="CW11" s="1053"/>
      <c r="CX11" s="1053"/>
      <c r="CY11" s="1053"/>
      <c r="CZ11" s="1053"/>
      <c r="DA11" s="1053"/>
      <c r="DB11" s="1053"/>
      <c r="DC11" s="1053"/>
      <c r="DD11" s="1053"/>
      <c r="DE11" s="1053"/>
      <c r="DF11" s="1053"/>
      <c r="DG11" s="1053"/>
      <c r="DH11" s="1053"/>
      <c r="DI11" s="1053"/>
      <c r="DJ11" s="1053"/>
      <c r="DK11" s="1053"/>
      <c r="DL11" s="1053"/>
      <c r="DM11" s="1053"/>
      <c r="DN11" s="1053"/>
      <c r="DO11" s="1053"/>
      <c r="DP11" s="1053"/>
      <c r="DQ11" s="1053"/>
      <c r="DR11" s="1053"/>
      <c r="DS11" s="1053"/>
      <c r="DT11" s="1053"/>
      <c r="DU11" s="1053"/>
      <c r="DV11" s="1053"/>
      <c r="DW11" s="1053"/>
      <c r="DX11" s="1053"/>
      <c r="DY11" s="1053"/>
      <c r="DZ11" s="1053"/>
      <c r="EA11" s="1053"/>
      <c r="EB11" s="1053"/>
      <c r="EC11" s="1053"/>
      <c r="ED11" s="1053"/>
      <c r="EE11" s="1053"/>
      <c r="EF11" s="1053"/>
      <c r="EG11" s="1053"/>
      <c r="EH11" s="1053"/>
      <c r="EI11" s="1053"/>
      <c r="EJ11" s="1053"/>
      <c r="EK11" s="1053"/>
      <c r="EL11" s="1053"/>
      <c r="EM11" s="1053"/>
      <c r="EN11" s="1053"/>
      <c r="EO11" s="1053"/>
      <c r="EP11" s="1053"/>
      <c r="EQ11" s="1053"/>
      <c r="ER11" s="1053"/>
      <c r="ES11" s="1053"/>
      <c r="ET11" s="1053"/>
      <c r="EU11" s="1053"/>
      <c r="EV11" s="1053"/>
      <c r="EW11" s="1053"/>
      <c r="EX11" s="1053"/>
      <c r="EY11" s="1053"/>
      <c r="EZ11" s="1053"/>
      <c r="FA11" s="1053"/>
      <c r="FB11" s="1053"/>
      <c r="FC11" s="1053"/>
      <c r="FD11" s="1053"/>
      <c r="FE11" s="1053"/>
      <c r="FF11" s="1053"/>
      <c r="FG11" s="1053"/>
      <c r="FH11" s="1053"/>
      <c r="FI11" s="1053"/>
      <c r="FJ11" s="1053"/>
      <c r="FK11" s="1053"/>
      <c r="FL11" s="1053"/>
      <c r="FM11" s="1053"/>
      <c r="FN11" s="1053"/>
      <c r="FO11" s="1053"/>
      <c r="FP11" s="1053"/>
      <c r="FQ11" s="1053"/>
      <c r="FR11" s="1053"/>
      <c r="FS11" s="1053"/>
      <c r="FT11" s="1053"/>
      <c r="FU11" s="1053"/>
      <c r="FV11" s="1053"/>
      <c r="FW11" s="1053"/>
      <c r="FX11" s="1053"/>
      <c r="FY11" s="1053"/>
      <c r="FZ11" s="1053"/>
      <c r="GA11" s="1053"/>
      <c r="GB11" s="1053"/>
      <c r="GC11" s="1053"/>
      <c r="GD11" s="1053"/>
      <c r="GE11" s="1053"/>
      <c r="GF11" s="1053"/>
      <c r="GG11" s="1053"/>
      <c r="GH11" s="1053"/>
      <c r="GI11" s="1053"/>
      <c r="GJ11" s="1053"/>
      <c r="GK11" s="1053"/>
      <c r="GL11" s="1053"/>
      <c r="GM11" s="1053"/>
      <c r="GN11" s="1053"/>
      <c r="GO11" s="1053"/>
      <c r="GP11" s="1053"/>
      <c r="GQ11" s="1053"/>
      <c r="GR11" s="1053"/>
      <c r="GS11" s="1053"/>
      <c r="GT11" s="1053"/>
      <c r="GU11" s="1053"/>
      <c r="GV11" s="1053"/>
      <c r="GW11" s="1053"/>
      <c r="GX11" s="1053"/>
      <c r="GY11" s="1053"/>
      <c r="GZ11" s="1053"/>
      <c r="HA11" s="1053"/>
      <c r="HB11" s="1053"/>
      <c r="HC11" s="1053"/>
      <c r="HD11" s="1053"/>
      <c r="HE11" s="1053"/>
      <c r="HF11" s="1053"/>
      <c r="HG11" s="1053"/>
      <c r="HH11" s="1053"/>
      <c r="HI11" s="1053"/>
      <c r="HJ11" s="1053"/>
      <c r="HK11" s="1053"/>
      <c r="HL11" s="1053"/>
      <c r="HM11" s="1053"/>
      <c r="HN11" s="1053"/>
      <c r="HO11" s="1053"/>
      <c r="HP11" s="1053"/>
      <c r="HQ11" s="1053"/>
      <c r="HR11" s="1053"/>
      <c r="HS11" s="1053"/>
      <c r="HT11" s="1053"/>
      <c r="HU11" s="1053"/>
      <c r="HV11" s="1053"/>
      <c r="HW11" s="1053"/>
      <c r="HX11" s="1053"/>
      <c r="HY11" s="1053"/>
      <c r="HZ11" s="1053"/>
      <c r="IA11" s="1053"/>
      <c r="IB11" s="1053"/>
      <c r="IC11" s="1053"/>
      <c r="ID11" s="1053"/>
      <c r="IE11" s="1053"/>
      <c r="IF11" s="1053"/>
      <c r="IG11" s="1053"/>
      <c r="IH11" s="1053"/>
      <c r="II11" s="1053"/>
      <c r="IJ11" s="1053"/>
      <c r="IK11" s="1053"/>
      <c r="IL11" s="1053"/>
      <c r="IM11" s="1053"/>
      <c r="IN11" s="1053"/>
      <c r="IO11" s="1053"/>
      <c r="IP11" s="1053"/>
      <c r="IQ11" s="1053"/>
      <c r="IR11" s="1053"/>
      <c r="IS11" s="1053"/>
      <c r="IT11" s="1053"/>
      <c r="IU11" s="1053"/>
      <c r="IV11" s="1053"/>
    </row>
    <row r="12" spans="1:256" ht="15" customHeight="1">
      <c r="A12" s="1053" t="s">
        <v>340</v>
      </c>
      <c r="B12" s="1053"/>
      <c r="C12" s="1053"/>
      <c r="D12" s="1053"/>
      <c r="E12" s="1053"/>
      <c r="F12" s="1053"/>
      <c r="G12" s="1053"/>
      <c r="H12" s="1053"/>
      <c r="I12" s="1053"/>
      <c r="J12" s="1053"/>
      <c r="K12" s="1053"/>
      <c r="W12" s="1053"/>
      <c r="X12" s="1053"/>
      <c r="Y12" s="1053"/>
      <c r="Z12" s="1053"/>
      <c r="AA12" s="1053"/>
      <c r="AB12" s="1053"/>
      <c r="AC12" s="1053"/>
      <c r="AD12" s="1053"/>
      <c r="AE12" s="1053"/>
      <c r="AF12" s="1053"/>
      <c r="AG12" s="1053"/>
      <c r="AH12" s="1053"/>
      <c r="AI12" s="1053"/>
      <c r="AJ12" s="1053"/>
      <c r="AK12" s="1053"/>
      <c r="AL12" s="1053"/>
      <c r="AM12" s="1053"/>
      <c r="AN12" s="1053"/>
      <c r="AO12" s="1053"/>
      <c r="AP12" s="1053"/>
      <c r="AQ12" s="1053"/>
      <c r="AR12" s="1053"/>
      <c r="AS12" s="1053"/>
      <c r="AT12" s="1053"/>
      <c r="AU12" s="1053"/>
      <c r="AV12" s="1053"/>
      <c r="AW12" s="1053"/>
      <c r="AX12" s="1053"/>
      <c r="AY12" s="1053"/>
      <c r="AZ12" s="1053"/>
      <c r="BA12" s="1053"/>
      <c r="BB12" s="1053"/>
      <c r="BC12" s="1053"/>
      <c r="BD12" s="1053"/>
      <c r="BE12" s="1053"/>
      <c r="BF12" s="1053"/>
      <c r="BG12" s="1053"/>
      <c r="BH12" s="1053"/>
      <c r="BI12" s="1053"/>
      <c r="BJ12" s="1053"/>
      <c r="BK12" s="1053"/>
      <c r="BL12" s="1053"/>
      <c r="BM12" s="1053"/>
      <c r="BN12" s="1053"/>
      <c r="BO12" s="1053"/>
      <c r="BP12" s="1053"/>
      <c r="BQ12" s="1053"/>
      <c r="BR12" s="1053"/>
      <c r="BS12" s="1053"/>
      <c r="BT12" s="1053"/>
      <c r="BU12" s="1053"/>
      <c r="BV12" s="1053"/>
      <c r="BW12" s="1053"/>
      <c r="BX12" s="1053"/>
      <c r="BY12" s="1053"/>
      <c r="BZ12" s="1053"/>
      <c r="CA12" s="1053"/>
      <c r="CB12" s="1053"/>
      <c r="CC12" s="1053"/>
      <c r="CD12" s="1053"/>
      <c r="CE12" s="1053"/>
      <c r="CF12" s="1053"/>
      <c r="CG12" s="1053"/>
      <c r="CH12" s="1053"/>
      <c r="CI12" s="1053"/>
      <c r="CJ12" s="1053"/>
      <c r="CK12" s="1053"/>
      <c r="CL12" s="1053"/>
      <c r="CM12" s="1053"/>
      <c r="CN12" s="1053"/>
      <c r="CO12" s="1053"/>
      <c r="CP12" s="1053"/>
      <c r="CQ12" s="1053"/>
      <c r="CR12" s="1053"/>
      <c r="CS12" s="1053"/>
      <c r="CT12" s="1053"/>
      <c r="CU12" s="1053"/>
      <c r="CV12" s="1053"/>
      <c r="CW12" s="1053"/>
      <c r="CX12" s="1053"/>
      <c r="CY12" s="1053"/>
      <c r="CZ12" s="1053"/>
      <c r="DA12" s="1053"/>
      <c r="DB12" s="1053"/>
      <c r="DC12" s="1053"/>
      <c r="DD12" s="1053"/>
      <c r="DE12" s="1053"/>
      <c r="DF12" s="1053"/>
      <c r="DG12" s="1053"/>
      <c r="DH12" s="1053"/>
      <c r="DI12" s="1053"/>
      <c r="DJ12" s="1053"/>
      <c r="DK12" s="1053"/>
      <c r="DL12" s="1053"/>
      <c r="DM12" s="1053"/>
      <c r="DN12" s="1053"/>
      <c r="DO12" s="1053"/>
      <c r="DP12" s="1053"/>
      <c r="DQ12" s="1053"/>
      <c r="DR12" s="1053"/>
      <c r="DS12" s="1053"/>
      <c r="DT12" s="1053"/>
      <c r="DU12" s="1053"/>
      <c r="DV12" s="1053"/>
      <c r="DW12" s="1053"/>
      <c r="DX12" s="1053"/>
      <c r="DY12" s="1053"/>
      <c r="DZ12" s="1053"/>
      <c r="EA12" s="1053"/>
      <c r="EB12" s="1053"/>
      <c r="EC12" s="1053"/>
      <c r="ED12" s="1053"/>
      <c r="EE12" s="1053"/>
      <c r="EF12" s="1053"/>
      <c r="EG12" s="1053"/>
      <c r="EH12" s="1053"/>
      <c r="EI12" s="1053"/>
      <c r="EJ12" s="1053"/>
      <c r="EK12" s="1053"/>
      <c r="EL12" s="1053"/>
      <c r="EM12" s="1053"/>
      <c r="EN12" s="1053"/>
      <c r="EO12" s="1053"/>
      <c r="EP12" s="1053"/>
      <c r="EQ12" s="1053"/>
      <c r="ER12" s="1053"/>
      <c r="ES12" s="1053"/>
      <c r="ET12" s="1053"/>
      <c r="EU12" s="1053"/>
      <c r="EV12" s="1053"/>
      <c r="EW12" s="1053"/>
      <c r="EX12" s="1053"/>
      <c r="EY12" s="1053"/>
      <c r="EZ12" s="1053"/>
      <c r="FA12" s="1053"/>
      <c r="FB12" s="1053"/>
      <c r="FC12" s="1053"/>
      <c r="FD12" s="1053"/>
      <c r="FE12" s="1053"/>
      <c r="FF12" s="1053"/>
      <c r="FG12" s="1053"/>
      <c r="FH12" s="1053"/>
      <c r="FI12" s="1053"/>
      <c r="FJ12" s="1053"/>
      <c r="FK12" s="1053"/>
      <c r="FL12" s="1053"/>
      <c r="FM12" s="1053"/>
      <c r="FN12" s="1053"/>
      <c r="FO12" s="1053"/>
      <c r="FP12" s="1053"/>
      <c r="FQ12" s="1053"/>
      <c r="FR12" s="1053"/>
      <c r="FS12" s="1053"/>
      <c r="FT12" s="1053"/>
      <c r="FU12" s="1053"/>
      <c r="FV12" s="1053"/>
      <c r="FW12" s="1053"/>
      <c r="FX12" s="1053"/>
      <c r="FY12" s="1053"/>
      <c r="FZ12" s="1053"/>
      <c r="GA12" s="1053"/>
      <c r="GB12" s="1053"/>
      <c r="GC12" s="1053"/>
      <c r="GD12" s="1053"/>
      <c r="GE12" s="1053"/>
      <c r="GF12" s="1053"/>
      <c r="GG12" s="1053"/>
      <c r="GH12" s="1053"/>
      <c r="GI12" s="1053"/>
      <c r="GJ12" s="1053"/>
      <c r="GK12" s="1053"/>
      <c r="GL12" s="1053"/>
      <c r="GM12" s="1053"/>
      <c r="GN12" s="1053"/>
      <c r="GO12" s="1053"/>
      <c r="GP12" s="1053"/>
      <c r="GQ12" s="1053"/>
      <c r="GR12" s="1053"/>
      <c r="GS12" s="1053"/>
      <c r="GT12" s="1053"/>
      <c r="GU12" s="1053"/>
      <c r="GV12" s="1053"/>
      <c r="GW12" s="1053"/>
      <c r="GX12" s="1053"/>
      <c r="GY12" s="1053"/>
      <c r="GZ12" s="1053"/>
      <c r="HA12" s="1053"/>
      <c r="HB12" s="1053"/>
      <c r="HC12" s="1053"/>
      <c r="HD12" s="1053"/>
      <c r="HE12" s="1053"/>
      <c r="HF12" s="1053"/>
      <c r="HG12" s="1053"/>
      <c r="HH12" s="1053"/>
      <c r="HI12" s="1053"/>
      <c r="HJ12" s="1053"/>
      <c r="HK12" s="1053"/>
      <c r="HL12" s="1053"/>
      <c r="HM12" s="1053"/>
      <c r="HN12" s="1053"/>
      <c r="HO12" s="1053"/>
      <c r="HP12" s="1053"/>
      <c r="HQ12" s="1053"/>
      <c r="HR12" s="1053"/>
      <c r="HS12" s="1053"/>
      <c r="HT12" s="1053"/>
      <c r="HU12" s="1053"/>
      <c r="HV12" s="1053"/>
      <c r="HW12" s="1053"/>
      <c r="HX12" s="1053"/>
      <c r="HY12" s="1053"/>
      <c r="HZ12" s="1053"/>
      <c r="IA12" s="1053"/>
      <c r="IB12" s="1053"/>
      <c r="IC12" s="1053"/>
      <c r="ID12" s="1053"/>
      <c r="IE12" s="1053"/>
      <c r="IF12" s="1053"/>
      <c r="IG12" s="1053"/>
      <c r="IH12" s="1053"/>
      <c r="II12" s="1053"/>
      <c r="IJ12" s="1053"/>
      <c r="IK12" s="1053"/>
      <c r="IL12" s="1053"/>
      <c r="IM12" s="1053"/>
      <c r="IN12" s="1053"/>
      <c r="IO12" s="1053"/>
      <c r="IP12" s="1053"/>
      <c r="IQ12" s="1053"/>
      <c r="IR12" s="1053"/>
      <c r="IS12" s="1053"/>
      <c r="IT12" s="1053"/>
      <c r="IU12" s="1053"/>
      <c r="IV12" s="1053"/>
    </row>
    <row r="13" spans="1:256" ht="15" customHeight="1">
      <c r="A13" s="1053" t="s">
        <v>342</v>
      </c>
      <c r="B13" s="1053"/>
      <c r="C13" s="1053"/>
      <c r="D13" s="1053"/>
      <c r="E13" s="1053"/>
      <c r="F13" s="1053"/>
      <c r="G13" s="1053"/>
      <c r="H13" s="1053"/>
      <c r="I13" s="1053"/>
      <c r="J13" s="1053"/>
      <c r="K13" s="1053"/>
      <c r="W13" s="1053"/>
      <c r="X13" s="1053"/>
      <c r="Y13" s="1053"/>
      <c r="Z13" s="1053"/>
      <c r="AA13" s="1053"/>
      <c r="AB13" s="1053"/>
      <c r="AC13" s="1053"/>
      <c r="AD13" s="1053"/>
      <c r="AE13" s="1053"/>
      <c r="AF13" s="1053"/>
      <c r="AG13" s="1053"/>
      <c r="AH13" s="1053"/>
      <c r="AI13" s="1053"/>
      <c r="AJ13" s="1053"/>
      <c r="AK13" s="1053"/>
      <c r="AL13" s="1053"/>
      <c r="AM13" s="1053"/>
      <c r="AN13" s="1053"/>
      <c r="AO13" s="1053"/>
      <c r="AP13" s="1053"/>
      <c r="AQ13" s="1053"/>
      <c r="AR13" s="1053"/>
      <c r="AS13" s="1053"/>
      <c r="AT13" s="1053"/>
      <c r="AU13" s="1053"/>
      <c r="AV13" s="1053"/>
      <c r="AW13" s="1053"/>
      <c r="AX13" s="1053"/>
      <c r="AY13" s="1053"/>
      <c r="AZ13" s="1053"/>
      <c r="BA13" s="1053"/>
      <c r="BB13" s="1053"/>
      <c r="BC13" s="1053"/>
      <c r="BD13" s="1053"/>
      <c r="BE13" s="1053"/>
      <c r="BF13" s="1053"/>
      <c r="BG13" s="1053"/>
      <c r="BH13" s="1053"/>
      <c r="BI13" s="1053"/>
      <c r="BJ13" s="1053"/>
      <c r="BK13" s="1053"/>
      <c r="BL13" s="1053"/>
      <c r="BM13" s="1053"/>
      <c r="BN13" s="1053"/>
      <c r="BO13" s="1053"/>
      <c r="BP13" s="1053"/>
      <c r="BQ13" s="1053"/>
      <c r="BR13" s="1053"/>
      <c r="BS13" s="1053"/>
      <c r="BT13" s="1053"/>
      <c r="BU13" s="1053"/>
      <c r="BV13" s="1053"/>
      <c r="BW13" s="1053"/>
      <c r="BX13" s="1053"/>
      <c r="BY13" s="1053"/>
      <c r="BZ13" s="1053"/>
      <c r="CA13" s="1053"/>
      <c r="CB13" s="1053"/>
      <c r="CC13" s="1053"/>
      <c r="CD13" s="1053"/>
      <c r="CE13" s="1053"/>
      <c r="CF13" s="1053"/>
      <c r="CG13" s="1053"/>
      <c r="CH13" s="1053"/>
      <c r="CI13" s="1053"/>
      <c r="CJ13" s="1053"/>
      <c r="CK13" s="1053"/>
      <c r="CL13" s="1053"/>
      <c r="CM13" s="1053"/>
      <c r="CN13" s="1053"/>
      <c r="CO13" s="1053"/>
      <c r="CP13" s="1053"/>
      <c r="CQ13" s="1053"/>
      <c r="CR13" s="1053"/>
      <c r="CS13" s="1053"/>
      <c r="CT13" s="1053"/>
      <c r="CU13" s="1053"/>
      <c r="CV13" s="1053"/>
      <c r="CW13" s="1053"/>
      <c r="CX13" s="1053"/>
      <c r="CY13" s="1053"/>
      <c r="CZ13" s="1053"/>
      <c r="DA13" s="1053"/>
      <c r="DB13" s="1053"/>
      <c r="DC13" s="1053"/>
      <c r="DD13" s="1053"/>
      <c r="DE13" s="1053"/>
      <c r="DF13" s="1053"/>
      <c r="DG13" s="1053"/>
      <c r="DH13" s="1053"/>
      <c r="DI13" s="1053"/>
      <c r="DJ13" s="1053"/>
      <c r="DK13" s="1053"/>
      <c r="DL13" s="1053"/>
      <c r="DM13" s="1053"/>
      <c r="DN13" s="1053"/>
      <c r="DO13" s="1053"/>
      <c r="DP13" s="1053"/>
      <c r="DQ13" s="1053"/>
      <c r="DR13" s="1053"/>
      <c r="DS13" s="1053"/>
      <c r="DT13" s="1053"/>
      <c r="DU13" s="1053"/>
      <c r="DV13" s="1053"/>
      <c r="DW13" s="1053"/>
      <c r="DX13" s="1053"/>
      <c r="DY13" s="1053"/>
      <c r="DZ13" s="1053"/>
      <c r="EA13" s="1053"/>
      <c r="EB13" s="1053"/>
      <c r="EC13" s="1053"/>
      <c r="ED13" s="1053"/>
      <c r="EE13" s="1053"/>
      <c r="EF13" s="1053"/>
      <c r="EG13" s="1053"/>
      <c r="EH13" s="1053"/>
      <c r="EI13" s="1053"/>
      <c r="EJ13" s="1053"/>
      <c r="EK13" s="1053"/>
      <c r="EL13" s="1053"/>
      <c r="EM13" s="1053"/>
      <c r="EN13" s="1053"/>
      <c r="EO13" s="1053"/>
      <c r="EP13" s="1053"/>
      <c r="EQ13" s="1053"/>
      <c r="ER13" s="1053"/>
      <c r="ES13" s="1053"/>
      <c r="ET13" s="1053"/>
      <c r="EU13" s="1053"/>
      <c r="EV13" s="1053"/>
      <c r="EW13" s="1053"/>
      <c r="EX13" s="1053"/>
      <c r="EY13" s="1053"/>
      <c r="EZ13" s="1053"/>
      <c r="FA13" s="1053"/>
      <c r="FB13" s="1053"/>
      <c r="FC13" s="1053"/>
      <c r="FD13" s="1053"/>
      <c r="FE13" s="1053"/>
      <c r="FF13" s="1053"/>
      <c r="FG13" s="1053"/>
      <c r="FH13" s="1053"/>
      <c r="FI13" s="1053"/>
      <c r="FJ13" s="1053"/>
      <c r="FK13" s="1053"/>
      <c r="FL13" s="1053"/>
      <c r="FM13" s="1053"/>
      <c r="FN13" s="1053"/>
      <c r="FO13" s="1053"/>
      <c r="FP13" s="1053"/>
      <c r="FQ13" s="1053"/>
      <c r="FR13" s="1053"/>
      <c r="FS13" s="1053"/>
      <c r="FT13" s="1053"/>
      <c r="FU13" s="1053"/>
      <c r="FV13" s="1053"/>
      <c r="FW13" s="1053"/>
      <c r="FX13" s="1053"/>
      <c r="FY13" s="1053"/>
      <c r="FZ13" s="1053"/>
      <c r="GA13" s="1053"/>
      <c r="GB13" s="1053"/>
      <c r="GC13" s="1053"/>
      <c r="GD13" s="1053"/>
      <c r="GE13" s="1053"/>
      <c r="GF13" s="1053"/>
      <c r="GG13" s="1053"/>
      <c r="GH13" s="1053"/>
      <c r="GI13" s="1053"/>
      <c r="GJ13" s="1053"/>
      <c r="GK13" s="1053"/>
      <c r="GL13" s="1053"/>
      <c r="GM13" s="1053"/>
      <c r="GN13" s="1053"/>
      <c r="GO13" s="1053"/>
      <c r="GP13" s="1053"/>
      <c r="GQ13" s="1053"/>
      <c r="GR13" s="1053"/>
      <c r="GS13" s="1053"/>
      <c r="GT13" s="1053"/>
      <c r="GU13" s="1053"/>
      <c r="GV13" s="1053"/>
      <c r="GW13" s="1053"/>
      <c r="GX13" s="1053"/>
      <c r="GY13" s="1053"/>
      <c r="GZ13" s="1053"/>
      <c r="HA13" s="1053"/>
      <c r="HB13" s="1053"/>
      <c r="HC13" s="1053"/>
      <c r="HD13" s="1053"/>
      <c r="HE13" s="1053"/>
      <c r="HF13" s="1053"/>
      <c r="HG13" s="1053"/>
      <c r="HH13" s="1053"/>
      <c r="HI13" s="1053"/>
      <c r="HJ13" s="1053"/>
      <c r="HK13" s="1053"/>
      <c r="HL13" s="1053"/>
      <c r="HM13" s="1053"/>
      <c r="HN13" s="1053"/>
      <c r="HO13" s="1053"/>
      <c r="HP13" s="1053"/>
      <c r="HQ13" s="1053"/>
      <c r="HR13" s="1053"/>
      <c r="HS13" s="1053"/>
      <c r="HT13" s="1053"/>
      <c r="HU13" s="1053"/>
      <c r="HV13" s="1053"/>
      <c r="HW13" s="1053"/>
      <c r="HX13" s="1053"/>
      <c r="HY13" s="1053"/>
      <c r="HZ13" s="1053"/>
      <c r="IA13" s="1053"/>
      <c r="IB13" s="1053"/>
      <c r="IC13" s="1053"/>
      <c r="ID13" s="1053"/>
      <c r="IE13" s="1053"/>
      <c r="IF13" s="1053"/>
      <c r="IG13" s="1053"/>
      <c r="IH13" s="1053"/>
      <c r="II13" s="1053"/>
      <c r="IJ13" s="1053"/>
      <c r="IK13" s="1053"/>
      <c r="IL13" s="1053"/>
      <c r="IM13" s="1053"/>
      <c r="IN13" s="1053"/>
      <c r="IO13" s="1053"/>
      <c r="IP13" s="1053"/>
      <c r="IQ13" s="1053"/>
      <c r="IR13" s="1053"/>
      <c r="IS13" s="1053"/>
      <c r="IT13" s="1053"/>
      <c r="IU13" s="1053"/>
      <c r="IV13" s="1053"/>
    </row>
    <row r="14" spans="1:256" ht="15" customHeight="1">
      <c r="A14" s="1053" t="s">
        <v>341</v>
      </c>
      <c r="B14" s="1053"/>
      <c r="C14" s="1053"/>
      <c r="D14" s="1053"/>
      <c r="E14" s="1053"/>
      <c r="F14" s="1053"/>
      <c r="G14" s="1053"/>
      <c r="H14" s="1053"/>
      <c r="I14" s="1053"/>
      <c r="J14" s="1053"/>
      <c r="K14" s="1053"/>
      <c r="W14" s="1053"/>
      <c r="X14" s="1053"/>
      <c r="Y14" s="1053"/>
      <c r="Z14" s="1053"/>
      <c r="AA14" s="1053"/>
      <c r="AB14" s="1053"/>
      <c r="AC14" s="1053"/>
      <c r="AD14" s="1053"/>
      <c r="AE14" s="1053"/>
      <c r="AF14" s="1053"/>
      <c r="AG14" s="1053"/>
      <c r="AH14" s="1053"/>
      <c r="AI14" s="1053"/>
      <c r="AJ14" s="1053"/>
      <c r="AK14" s="1053"/>
      <c r="AL14" s="1053"/>
      <c r="AM14" s="1053"/>
      <c r="AN14" s="1053"/>
      <c r="AO14" s="1053"/>
      <c r="AP14" s="1053"/>
      <c r="AQ14" s="1053"/>
      <c r="AR14" s="1053"/>
      <c r="AS14" s="1053"/>
      <c r="AT14" s="1053"/>
      <c r="AU14" s="1053"/>
      <c r="AV14" s="1053"/>
      <c r="AW14" s="1053"/>
      <c r="AX14" s="1053"/>
      <c r="AY14" s="1053"/>
      <c r="AZ14" s="1053"/>
      <c r="BA14" s="1053"/>
      <c r="BB14" s="1053"/>
      <c r="BC14" s="1053"/>
      <c r="BD14" s="1053"/>
      <c r="BE14" s="1053"/>
      <c r="BF14" s="1053"/>
      <c r="BG14" s="1053"/>
      <c r="BH14" s="1053"/>
      <c r="BI14" s="1053"/>
      <c r="BJ14" s="1053"/>
      <c r="BK14" s="1053"/>
      <c r="BL14" s="1053"/>
      <c r="BM14" s="1053"/>
      <c r="BN14" s="1053"/>
      <c r="BO14" s="1053"/>
      <c r="BP14" s="1053"/>
      <c r="BQ14" s="1053"/>
      <c r="BR14" s="1053"/>
      <c r="BS14" s="1053"/>
      <c r="BT14" s="1053"/>
      <c r="BU14" s="1053"/>
      <c r="BV14" s="1053"/>
      <c r="BW14" s="1053"/>
      <c r="BX14" s="1053"/>
      <c r="BY14" s="1053"/>
      <c r="BZ14" s="1053"/>
      <c r="CA14" s="1053"/>
      <c r="CB14" s="1053"/>
      <c r="CC14" s="1053"/>
      <c r="CD14" s="1053"/>
      <c r="CE14" s="1053"/>
      <c r="CF14" s="1053"/>
      <c r="CG14" s="1053"/>
      <c r="CH14" s="1053"/>
      <c r="CI14" s="1053"/>
      <c r="CJ14" s="1053"/>
      <c r="CK14" s="1053"/>
      <c r="CL14" s="1053"/>
      <c r="CM14" s="1053"/>
      <c r="CN14" s="1053"/>
      <c r="CO14" s="1053"/>
      <c r="CP14" s="1053"/>
      <c r="CQ14" s="1053"/>
      <c r="CR14" s="1053"/>
      <c r="CS14" s="1053"/>
      <c r="CT14" s="1053"/>
      <c r="CU14" s="1053"/>
      <c r="CV14" s="1053"/>
      <c r="CW14" s="1053"/>
      <c r="CX14" s="1053"/>
      <c r="CY14" s="1053"/>
      <c r="CZ14" s="1053"/>
      <c r="DA14" s="1053"/>
      <c r="DB14" s="1053"/>
      <c r="DC14" s="1053"/>
      <c r="DD14" s="1053"/>
      <c r="DE14" s="1053"/>
      <c r="DF14" s="1053"/>
      <c r="DG14" s="1053"/>
      <c r="DH14" s="1053"/>
      <c r="DI14" s="1053"/>
      <c r="DJ14" s="1053"/>
      <c r="DK14" s="1053"/>
      <c r="DL14" s="1053"/>
      <c r="DM14" s="1053"/>
      <c r="DN14" s="1053"/>
      <c r="DO14" s="1053"/>
      <c r="DP14" s="1053"/>
      <c r="DQ14" s="1053"/>
      <c r="DR14" s="1053"/>
      <c r="DS14" s="1053"/>
      <c r="DT14" s="1053"/>
      <c r="DU14" s="1053"/>
      <c r="DV14" s="1053"/>
      <c r="DW14" s="1053"/>
      <c r="DX14" s="1053"/>
      <c r="DY14" s="1053"/>
      <c r="DZ14" s="1053"/>
      <c r="EA14" s="1053"/>
      <c r="EB14" s="1053"/>
      <c r="EC14" s="1053"/>
      <c r="ED14" s="1053"/>
      <c r="EE14" s="1053"/>
      <c r="EF14" s="1053"/>
      <c r="EG14" s="1053"/>
      <c r="EH14" s="1053"/>
      <c r="EI14" s="1053"/>
      <c r="EJ14" s="1053"/>
      <c r="EK14" s="1053"/>
      <c r="EL14" s="1053"/>
      <c r="EM14" s="1053"/>
      <c r="EN14" s="1053"/>
      <c r="EO14" s="1053"/>
      <c r="EP14" s="1053"/>
      <c r="EQ14" s="1053"/>
      <c r="ER14" s="1053"/>
      <c r="ES14" s="1053"/>
      <c r="ET14" s="1053"/>
      <c r="EU14" s="1053"/>
      <c r="EV14" s="1053"/>
      <c r="EW14" s="1053"/>
      <c r="EX14" s="1053"/>
      <c r="EY14" s="1053"/>
      <c r="EZ14" s="1053"/>
      <c r="FA14" s="1053"/>
      <c r="FB14" s="1053"/>
      <c r="FC14" s="1053"/>
      <c r="FD14" s="1053"/>
      <c r="FE14" s="1053"/>
      <c r="FF14" s="1053"/>
      <c r="FG14" s="1053"/>
      <c r="FH14" s="1053"/>
      <c r="FI14" s="1053"/>
      <c r="FJ14" s="1053"/>
      <c r="FK14" s="1053"/>
      <c r="FL14" s="1053"/>
      <c r="FM14" s="1053"/>
      <c r="FN14" s="1053"/>
      <c r="FO14" s="1053"/>
      <c r="FP14" s="1053"/>
      <c r="FQ14" s="1053"/>
      <c r="FR14" s="1053"/>
      <c r="FS14" s="1053"/>
      <c r="FT14" s="1053"/>
      <c r="FU14" s="1053"/>
      <c r="FV14" s="1053"/>
      <c r="FW14" s="1053"/>
      <c r="FX14" s="1053"/>
      <c r="FY14" s="1053"/>
      <c r="FZ14" s="1053"/>
      <c r="GA14" s="1053"/>
      <c r="GB14" s="1053"/>
      <c r="GC14" s="1053"/>
      <c r="GD14" s="1053"/>
      <c r="GE14" s="1053"/>
      <c r="GF14" s="1053"/>
      <c r="GG14" s="1053"/>
      <c r="GH14" s="1053"/>
      <c r="GI14" s="1053"/>
      <c r="GJ14" s="1053"/>
      <c r="GK14" s="1053"/>
      <c r="GL14" s="1053"/>
      <c r="GM14" s="1053"/>
      <c r="GN14" s="1053"/>
      <c r="GO14" s="1053"/>
      <c r="GP14" s="1053"/>
      <c r="GQ14" s="1053"/>
      <c r="GR14" s="1053"/>
      <c r="GS14" s="1053"/>
      <c r="GT14" s="1053"/>
      <c r="GU14" s="1053"/>
      <c r="GV14" s="1053"/>
      <c r="GW14" s="1053"/>
      <c r="GX14" s="1053"/>
      <c r="GY14" s="1053"/>
      <c r="GZ14" s="1053"/>
      <c r="HA14" s="1053"/>
      <c r="HB14" s="1053"/>
      <c r="HC14" s="1053"/>
      <c r="HD14" s="1053"/>
      <c r="HE14" s="1053"/>
      <c r="HF14" s="1053"/>
      <c r="HG14" s="1053"/>
      <c r="HH14" s="1053"/>
      <c r="HI14" s="1053"/>
      <c r="HJ14" s="1053"/>
      <c r="HK14" s="1053"/>
      <c r="HL14" s="1053"/>
      <c r="HM14" s="1053"/>
      <c r="HN14" s="1053"/>
      <c r="HO14" s="1053"/>
      <c r="HP14" s="1053"/>
      <c r="HQ14" s="1053"/>
      <c r="HR14" s="1053"/>
      <c r="HS14" s="1053"/>
      <c r="HT14" s="1053"/>
      <c r="HU14" s="1053"/>
      <c r="HV14" s="1053"/>
      <c r="HW14" s="1053"/>
      <c r="HX14" s="1053"/>
      <c r="HY14" s="1053"/>
      <c r="HZ14" s="1053"/>
      <c r="IA14" s="1053"/>
      <c r="IB14" s="1053"/>
      <c r="IC14" s="1053"/>
      <c r="ID14" s="1053"/>
      <c r="IE14" s="1053"/>
      <c r="IF14" s="1053"/>
      <c r="IG14" s="1053"/>
      <c r="IH14" s="1053"/>
      <c r="II14" s="1053"/>
      <c r="IJ14" s="1053"/>
      <c r="IK14" s="1053"/>
      <c r="IL14" s="1053"/>
      <c r="IM14" s="1053"/>
      <c r="IN14" s="1053"/>
      <c r="IO14" s="1053"/>
      <c r="IP14" s="1053"/>
      <c r="IQ14" s="1053"/>
      <c r="IR14" s="1053"/>
      <c r="IS14" s="1053"/>
      <c r="IT14" s="1053"/>
      <c r="IU14" s="1053"/>
      <c r="IV14" s="1053"/>
    </row>
    <row r="15" spans="1:256" ht="15" customHeight="1">
      <c r="A15" s="1053" t="s">
        <v>241</v>
      </c>
      <c r="B15" s="1053"/>
      <c r="C15" s="1053"/>
      <c r="D15" s="1053"/>
      <c r="E15" s="1053"/>
      <c r="F15" s="1053"/>
      <c r="G15" s="1053"/>
      <c r="H15" s="1053"/>
      <c r="I15" s="1053"/>
      <c r="J15" s="1053"/>
      <c r="K15" s="1053"/>
      <c r="W15" s="1053"/>
      <c r="X15" s="1053"/>
      <c r="Y15" s="1053"/>
      <c r="Z15" s="1053"/>
      <c r="AA15" s="1053"/>
      <c r="AB15" s="1053"/>
      <c r="AC15" s="1053"/>
      <c r="AD15" s="1053"/>
      <c r="AE15" s="1053"/>
      <c r="AF15" s="1053"/>
      <c r="AG15" s="1053"/>
      <c r="AH15" s="1053"/>
      <c r="AI15" s="1053"/>
      <c r="AJ15" s="1053"/>
      <c r="AK15" s="1053"/>
      <c r="AL15" s="1053"/>
      <c r="AM15" s="1053"/>
      <c r="AN15" s="1053"/>
      <c r="AO15" s="1053"/>
      <c r="AP15" s="1053"/>
      <c r="AQ15" s="1053"/>
      <c r="AR15" s="1053"/>
      <c r="AS15" s="1053"/>
      <c r="AT15" s="1053"/>
      <c r="AU15" s="1053"/>
      <c r="AV15" s="1053"/>
      <c r="AW15" s="1053"/>
      <c r="AX15" s="1053"/>
      <c r="AY15" s="1053"/>
      <c r="AZ15" s="1053"/>
      <c r="BA15" s="1053"/>
      <c r="BB15" s="1053"/>
      <c r="BC15" s="1053"/>
      <c r="BD15" s="1053"/>
      <c r="BE15" s="1053"/>
      <c r="BF15" s="1053"/>
      <c r="BG15" s="1053"/>
      <c r="BH15" s="1053"/>
      <c r="BI15" s="1053"/>
      <c r="BJ15" s="1053"/>
      <c r="BK15" s="1053"/>
      <c r="BL15" s="1053"/>
      <c r="BM15" s="1053"/>
      <c r="BN15" s="1053"/>
      <c r="BO15" s="1053"/>
      <c r="BP15" s="1053"/>
      <c r="BQ15" s="1053"/>
      <c r="BR15" s="1053"/>
      <c r="BS15" s="1053"/>
      <c r="BT15" s="1053"/>
      <c r="BU15" s="1053"/>
      <c r="BV15" s="1053"/>
      <c r="BW15" s="1053"/>
      <c r="BX15" s="1053"/>
      <c r="BY15" s="1053"/>
      <c r="BZ15" s="1053"/>
      <c r="CA15" s="1053"/>
      <c r="CB15" s="1053"/>
      <c r="CC15" s="1053"/>
      <c r="CD15" s="1053"/>
      <c r="CE15" s="1053"/>
      <c r="CF15" s="1053"/>
      <c r="CG15" s="1053"/>
      <c r="CH15" s="1053"/>
      <c r="CI15" s="1053"/>
      <c r="CJ15" s="1053"/>
      <c r="CK15" s="1053"/>
      <c r="CL15" s="1053"/>
      <c r="CM15" s="1053"/>
      <c r="CN15" s="1053"/>
      <c r="CO15" s="1053"/>
      <c r="CP15" s="1053"/>
      <c r="CQ15" s="1053"/>
      <c r="CR15" s="1053"/>
      <c r="CS15" s="1053"/>
      <c r="CT15" s="1053"/>
      <c r="CU15" s="1053"/>
      <c r="CV15" s="1053"/>
      <c r="CW15" s="1053"/>
      <c r="CX15" s="1053"/>
      <c r="CY15" s="1053"/>
      <c r="CZ15" s="1053"/>
      <c r="DA15" s="1053"/>
      <c r="DB15" s="1053"/>
      <c r="DC15" s="1053"/>
      <c r="DD15" s="1053"/>
      <c r="DE15" s="1053"/>
      <c r="DF15" s="1053"/>
      <c r="DG15" s="1053"/>
      <c r="DH15" s="1053"/>
      <c r="DI15" s="1053"/>
      <c r="DJ15" s="1053"/>
      <c r="DK15" s="1053"/>
      <c r="DL15" s="1053"/>
      <c r="DM15" s="1053"/>
      <c r="DN15" s="1053"/>
      <c r="DO15" s="1053"/>
      <c r="DP15" s="1053"/>
      <c r="DQ15" s="1053"/>
      <c r="DR15" s="1053"/>
      <c r="DS15" s="1053"/>
      <c r="DT15" s="1053"/>
      <c r="DU15" s="1053"/>
      <c r="DV15" s="1053"/>
      <c r="DW15" s="1053"/>
      <c r="DX15" s="1053"/>
      <c r="DY15" s="1053"/>
      <c r="DZ15" s="1053"/>
      <c r="EA15" s="1053"/>
      <c r="EB15" s="1053"/>
      <c r="EC15" s="1053"/>
      <c r="ED15" s="1053"/>
      <c r="EE15" s="1053"/>
      <c r="EF15" s="1053"/>
      <c r="EG15" s="1053"/>
      <c r="EH15" s="1053"/>
      <c r="EI15" s="1053"/>
      <c r="EJ15" s="1053"/>
      <c r="EK15" s="1053"/>
      <c r="EL15" s="1053"/>
      <c r="EM15" s="1053"/>
      <c r="EN15" s="1053"/>
      <c r="EO15" s="1053"/>
      <c r="EP15" s="1053"/>
      <c r="EQ15" s="1053"/>
      <c r="ER15" s="1053"/>
      <c r="ES15" s="1053"/>
      <c r="ET15" s="1053"/>
      <c r="EU15" s="1053"/>
      <c r="EV15" s="1053"/>
      <c r="EW15" s="1053"/>
      <c r="EX15" s="1053"/>
      <c r="EY15" s="1053"/>
      <c r="EZ15" s="1053"/>
      <c r="FA15" s="1053"/>
      <c r="FB15" s="1053"/>
      <c r="FC15" s="1053"/>
      <c r="FD15" s="1053"/>
      <c r="FE15" s="1053"/>
      <c r="FF15" s="1053"/>
      <c r="FG15" s="1053"/>
      <c r="FH15" s="1053"/>
      <c r="FI15" s="1053"/>
      <c r="FJ15" s="1053"/>
      <c r="FK15" s="1053"/>
      <c r="FL15" s="1053"/>
      <c r="FM15" s="1053"/>
      <c r="FN15" s="1053"/>
      <c r="FO15" s="1053"/>
      <c r="FP15" s="1053"/>
      <c r="FQ15" s="1053"/>
      <c r="FR15" s="1053"/>
      <c r="FS15" s="1053"/>
      <c r="FT15" s="1053"/>
      <c r="FU15" s="1053"/>
      <c r="FV15" s="1053"/>
      <c r="FW15" s="1053"/>
      <c r="FX15" s="1053"/>
      <c r="FY15" s="1053"/>
      <c r="FZ15" s="1053"/>
      <c r="GA15" s="1053"/>
      <c r="GB15" s="1053"/>
      <c r="GC15" s="1053"/>
      <c r="GD15" s="1053"/>
      <c r="GE15" s="1053"/>
      <c r="GF15" s="1053"/>
      <c r="GG15" s="1053"/>
      <c r="GH15" s="1053"/>
      <c r="GI15" s="1053"/>
      <c r="GJ15" s="1053"/>
      <c r="GK15" s="1053"/>
      <c r="GL15" s="1053"/>
      <c r="GM15" s="1053"/>
      <c r="GN15" s="1053"/>
      <c r="GO15" s="1053"/>
      <c r="GP15" s="1053"/>
      <c r="GQ15" s="1053"/>
      <c r="GR15" s="1053"/>
      <c r="GS15" s="1053"/>
      <c r="GT15" s="1053"/>
      <c r="GU15" s="1053"/>
      <c r="GV15" s="1053"/>
      <c r="GW15" s="1053"/>
      <c r="GX15" s="1053"/>
      <c r="GY15" s="1053"/>
      <c r="GZ15" s="1053"/>
      <c r="HA15" s="1053"/>
      <c r="HB15" s="1053"/>
      <c r="HC15" s="1053"/>
      <c r="HD15" s="1053"/>
      <c r="HE15" s="1053"/>
      <c r="HF15" s="1053"/>
      <c r="HG15" s="1053"/>
      <c r="HH15" s="1053"/>
      <c r="HI15" s="1053"/>
      <c r="HJ15" s="1053"/>
      <c r="HK15" s="1053"/>
      <c r="HL15" s="1053"/>
      <c r="HM15" s="1053"/>
      <c r="HN15" s="1053"/>
      <c r="HO15" s="1053"/>
      <c r="HP15" s="1053"/>
      <c r="HQ15" s="1053"/>
      <c r="HR15" s="1053"/>
      <c r="HS15" s="1053"/>
      <c r="HT15" s="1053"/>
      <c r="HU15" s="1053"/>
      <c r="HV15" s="1053"/>
      <c r="HW15" s="1053"/>
      <c r="HX15" s="1053"/>
      <c r="HY15" s="1053"/>
      <c r="HZ15" s="1053"/>
      <c r="IA15" s="1053"/>
      <c r="IB15" s="1053"/>
      <c r="IC15" s="1053"/>
      <c r="ID15" s="1053"/>
      <c r="IE15" s="1053"/>
      <c r="IF15" s="1053"/>
      <c r="IG15" s="1053"/>
      <c r="IH15" s="1053"/>
      <c r="II15" s="1053"/>
      <c r="IJ15" s="1053"/>
      <c r="IK15" s="1053"/>
      <c r="IL15" s="1053"/>
      <c r="IM15" s="1053"/>
      <c r="IN15" s="1053"/>
      <c r="IO15" s="1053"/>
      <c r="IP15" s="1053"/>
      <c r="IQ15" s="1053"/>
      <c r="IR15" s="1053"/>
      <c r="IS15" s="1053"/>
      <c r="IT15" s="1053"/>
      <c r="IU15" s="1053"/>
      <c r="IV15" s="1053"/>
    </row>
    <row r="16" spans="1:256" ht="15" customHeight="1">
      <c r="A16" s="1053" t="s">
        <v>358</v>
      </c>
      <c r="B16" s="1053"/>
      <c r="C16" s="1053"/>
      <c r="D16" s="1053"/>
      <c r="E16" s="1053"/>
      <c r="F16" s="1053"/>
      <c r="G16" s="1053"/>
      <c r="H16" s="1053"/>
      <c r="I16" s="1053"/>
      <c r="J16" s="1053"/>
      <c r="K16" s="1053"/>
      <c r="W16" s="1053"/>
      <c r="X16" s="1053"/>
      <c r="Y16" s="1053"/>
      <c r="Z16" s="1053"/>
      <c r="AA16" s="1053"/>
      <c r="AB16" s="1053"/>
      <c r="AC16" s="1053"/>
      <c r="AD16" s="1053"/>
      <c r="AE16" s="1053"/>
      <c r="AF16" s="1053"/>
      <c r="AG16" s="1053"/>
      <c r="AH16" s="1053"/>
      <c r="AI16" s="1053"/>
      <c r="AJ16" s="1053"/>
      <c r="AK16" s="1053"/>
      <c r="AL16" s="1053"/>
      <c r="AM16" s="1053"/>
      <c r="AN16" s="1053"/>
      <c r="AO16" s="1053"/>
      <c r="AP16" s="1053"/>
      <c r="AQ16" s="1053"/>
      <c r="AR16" s="1053"/>
      <c r="AS16" s="1053"/>
      <c r="AT16" s="1053"/>
      <c r="AU16" s="1053"/>
      <c r="AV16" s="1053"/>
      <c r="AW16" s="1053"/>
      <c r="AX16" s="1053"/>
      <c r="AY16" s="1053"/>
      <c r="AZ16" s="1053"/>
      <c r="BA16" s="1053"/>
      <c r="BB16" s="1053"/>
      <c r="BC16" s="1053"/>
      <c r="BD16" s="1053"/>
      <c r="BE16" s="1053"/>
      <c r="BF16" s="1053"/>
      <c r="BG16" s="1053"/>
      <c r="BH16" s="1053"/>
      <c r="BI16" s="1053"/>
      <c r="BJ16" s="1053"/>
      <c r="BK16" s="1053"/>
      <c r="BL16" s="1053"/>
      <c r="BM16" s="1053"/>
      <c r="BN16" s="1053"/>
      <c r="BO16" s="1053"/>
      <c r="BP16" s="1053"/>
      <c r="BQ16" s="1053"/>
      <c r="BR16" s="1053"/>
      <c r="BS16" s="1053"/>
      <c r="BT16" s="1053"/>
      <c r="BU16" s="1053"/>
      <c r="BV16" s="1053"/>
      <c r="BW16" s="1053"/>
      <c r="BX16" s="1053"/>
      <c r="BY16" s="1053"/>
      <c r="BZ16" s="1053"/>
      <c r="CA16" s="1053"/>
      <c r="CB16" s="1053"/>
      <c r="CC16" s="1053"/>
      <c r="CD16" s="1053"/>
      <c r="CE16" s="1053"/>
      <c r="CF16" s="1053"/>
      <c r="CG16" s="1053"/>
      <c r="CH16" s="1053"/>
      <c r="CI16" s="1053"/>
      <c r="CJ16" s="1053"/>
      <c r="CK16" s="1053"/>
      <c r="CL16" s="1053"/>
      <c r="CM16" s="1053"/>
      <c r="CN16" s="1053"/>
      <c r="CO16" s="1053"/>
      <c r="CP16" s="1053"/>
      <c r="CQ16" s="1053"/>
      <c r="CR16" s="1053"/>
      <c r="CS16" s="1053"/>
      <c r="CT16" s="1053"/>
      <c r="CU16" s="1053"/>
      <c r="CV16" s="1053"/>
      <c r="CW16" s="1053"/>
      <c r="CX16" s="1053"/>
      <c r="CY16" s="1053"/>
      <c r="CZ16" s="1053"/>
      <c r="DA16" s="1053"/>
      <c r="DB16" s="1053"/>
      <c r="DC16" s="1053"/>
      <c r="DD16" s="1053"/>
      <c r="DE16" s="1053"/>
      <c r="DF16" s="1053"/>
      <c r="DG16" s="1053"/>
      <c r="DH16" s="1053"/>
      <c r="DI16" s="1053"/>
      <c r="DJ16" s="1053"/>
      <c r="DK16" s="1053"/>
      <c r="DL16" s="1053"/>
      <c r="DM16" s="1053"/>
      <c r="DN16" s="1053"/>
      <c r="DO16" s="1053"/>
      <c r="DP16" s="1053"/>
      <c r="DQ16" s="1053"/>
      <c r="DR16" s="1053"/>
      <c r="DS16" s="1053"/>
      <c r="DT16" s="1053"/>
      <c r="DU16" s="1053"/>
      <c r="DV16" s="1053"/>
      <c r="DW16" s="1053"/>
      <c r="DX16" s="1053"/>
      <c r="DY16" s="1053"/>
      <c r="DZ16" s="1053"/>
      <c r="EA16" s="1053"/>
      <c r="EB16" s="1053"/>
      <c r="EC16" s="1053"/>
      <c r="ED16" s="1053"/>
      <c r="EE16" s="1053"/>
      <c r="EF16" s="1053"/>
      <c r="EG16" s="1053"/>
      <c r="EH16" s="1053"/>
      <c r="EI16" s="1053"/>
      <c r="EJ16" s="1053"/>
      <c r="EK16" s="1053"/>
      <c r="EL16" s="1053"/>
      <c r="EM16" s="1053"/>
      <c r="EN16" s="1053"/>
      <c r="EO16" s="1053"/>
      <c r="EP16" s="1053"/>
      <c r="EQ16" s="1053"/>
      <c r="ER16" s="1053"/>
      <c r="ES16" s="1053"/>
      <c r="ET16" s="1053"/>
      <c r="EU16" s="1053"/>
      <c r="EV16" s="1053"/>
      <c r="EW16" s="1053"/>
      <c r="EX16" s="1053"/>
      <c r="EY16" s="1053"/>
      <c r="EZ16" s="1053"/>
      <c r="FA16" s="1053"/>
      <c r="FB16" s="1053"/>
      <c r="FC16" s="1053"/>
      <c r="FD16" s="1053"/>
      <c r="FE16" s="1053"/>
      <c r="FF16" s="1053"/>
      <c r="FG16" s="1053"/>
      <c r="FH16" s="1053"/>
      <c r="FI16" s="1053"/>
      <c r="FJ16" s="1053"/>
      <c r="FK16" s="1053"/>
      <c r="FL16" s="1053"/>
      <c r="FM16" s="1053"/>
      <c r="FN16" s="1053"/>
      <c r="FO16" s="1053"/>
      <c r="FP16" s="1053"/>
      <c r="FQ16" s="1053"/>
      <c r="FR16" s="1053"/>
      <c r="FS16" s="1053"/>
      <c r="FT16" s="1053"/>
      <c r="FU16" s="1053"/>
      <c r="FV16" s="1053"/>
      <c r="FW16" s="1053"/>
      <c r="FX16" s="1053"/>
      <c r="FY16" s="1053"/>
      <c r="FZ16" s="1053"/>
      <c r="GA16" s="1053"/>
      <c r="GB16" s="1053"/>
      <c r="GC16" s="1053"/>
      <c r="GD16" s="1053"/>
      <c r="GE16" s="1053"/>
      <c r="GF16" s="1053"/>
      <c r="GG16" s="1053"/>
      <c r="GH16" s="1053"/>
      <c r="GI16" s="1053"/>
      <c r="GJ16" s="1053"/>
      <c r="GK16" s="1053"/>
      <c r="GL16" s="1053"/>
      <c r="GM16" s="1053"/>
      <c r="GN16" s="1053"/>
      <c r="GO16" s="1053"/>
      <c r="GP16" s="1053"/>
      <c r="GQ16" s="1053"/>
      <c r="GR16" s="1053"/>
      <c r="GS16" s="1053"/>
      <c r="GT16" s="1053"/>
      <c r="GU16" s="1053"/>
      <c r="GV16" s="1053"/>
      <c r="GW16" s="1053"/>
      <c r="GX16" s="1053"/>
      <c r="GY16" s="1053"/>
      <c r="GZ16" s="1053"/>
      <c r="HA16" s="1053"/>
      <c r="HB16" s="1053"/>
      <c r="HC16" s="1053"/>
      <c r="HD16" s="1053"/>
      <c r="HE16" s="1053"/>
      <c r="HF16" s="1053"/>
      <c r="HG16" s="1053"/>
      <c r="HH16" s="1053"/>
      <c r="HI16" s="1053"/>
      <c r="HJ16" s="1053"/>
      <c r="HK16" s="1053"/>
      <c r="HL16" s="1053"/>
      <c r="HM16" s="1053"/>
      <c r="HN16" s="1053"/>
      <c r="HO16" s="1053"/>
      <c r="HP16" s="1053"/>
      <c r="HQ16" s="1053"/>
      <c r="HR16" s="1053"/>
      <c r="HS16" s="1053"/>
      <c r="HT16" s="1053"/>
      <c r="HU16" s="1053"/>
      <c r="HV16" s="1053"/>
      <c r="HW16" s="1053"/>
      <c r="HX16" s="1053"/>
      <c r="HY16" s="1053"/>
      <c r="HZ16" s="1053"/>
      <c r="IA16" s="1053"/>
      <c r="IB16" s="1053"/>
      <c r="IC16" s="1053"/>
      <c r="ID16" s="1053"/>
      <c r="IE16" s="1053"/>
      <c r="IF16" s="1053"/>
      <c r="IG16" s="1053"/>
      <c r="IH16" s="1053"/>
      <c r="II16" s="1053"/>
      <c r="IJ16" s="1053"/>
      <c r="IK16" s="1053"/>
      <c r="IL16" s="1053"/>
      <c r="IM16" s="1053"/>
      <c r="IN16" s="1053"/>
      <c r="IO16" s="1053"/>
      <c r="IP16" s="1053"/>
      <c r="IQ16" s="1053"/>
      <c r="IR16" s="1053"/>
      <c r="IS16" s="1053"/>
      <c r="IT16" s="1053"/>
      <c r="IU16" s="1053"/>
      <c r="IV16" s="1053"/>
    </row>
    <row r="17" spans="1:256" ht="30" customHeight="1">
      <c r="A17" s="1053" t="s">
        <v>1120</v>
      </c>
      <c r="B17" s="1053"/>
      <c r="C17" s="1053"/>
      <c r="D17" s="1053"/>
      <c r="E17" s="1053"/>
      <c r="F17" s="1053"/>
      <c r="G17" s="1053"/>
      <c r="H17" s="1053"/>
      <c r="I17" s="1053"/>
      <c r="J17" s="1053"/>
      <c r="K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53"/>
      <c r="AQ17" s="1053"/>
      <c r="AR17" s="1053"/>
      <c r="AS17" s="1053"/>
      <c r="AT17" s="1053"/>
      <c r="AU17" s="1053"/>
      <c r="AV17" s="1053"/>
      <c r="AW17" s="1053"/>
      <c r="AX17" s="1053"/>
      <c r="AY17" s="1053"/>
      <c r="AZ17" s="1053"/>
      <c r="BA17" s="1053"/>
      <c r="BB17" s="1053"/>
      <c r="BC17" s="1053"/>
      <c r="BD17" s="1053"/>
      <c r="BE17" s="1053"/>
      <c r="BF17" s="1053"/>
      <c r="BG17" s="1053"/>
      <c r="BH17" s="1053"/>
      <c r="BI17" s="1053"/>
      <c r="BJ17" s="1053"/>
      <c r="BK17" s="1053"/>
      <c r="BL17" s="1053"/>
      <c r="BM17" s="1053"/>
      <c r="BN17" s="1053"/>
      <c r="BO17" s="1053"/>
      <c r="BP17" s="1053"/>
      <c r="BQ17" s="1053"/>
      <c r="BR17" s="1053"/>
      <c r="BS17" s="1053"/>
      <c r="BT17" s="1053"/>
      <c r="BU17" s="1053"/>
      <c r="BV17" s="1053"/>
      <c r="BW17" s="1053"/>
      <c r="BX17" s="1053"/>
      <c r="BY17" s="1053"/>
      <c r="BZ17" s="1053"/>
      <c r="CA17" s="1053"/>
      <c r="CB17" s="1053"/>
      <c r="CC17" s="1053"/>
      <c r="CD17" s="1053"/>
      <c r="CE17" s="1053"/>
      <c r="CF17" s="1053"/>
      <c r="CG17" s="1053"/>
      <c r="CH17" s="1053"/>
      <c r="CI17" s="1053"/>
      <c r="CJ17" s="1053"/>
      <c r="CK17" s="1053"/>
      <c r="CL17" s="1053"/>
      <c r="CM17" s="1053"/>
      <c r="CN17" s="1053"/>
      <c r="CO17" s="1053"/>
      <c r="CP17" s="1053"/>
      <c r="CQ17" s="1053"/>
      <c r="CR17" s="1053"/>
      <c r="CS17" s="1053"/>
      <c r="CT17" s="1053"/>
      <c r="CU17" s="1053"/>
      <c r="CV17" s="1053"/>
      <c r="CW17" s="1053"/>
      <c r="CX17" s="1053"/>
      <c r="CY17" s="1053"/>
      <c r="CZ17" s="1053"/>
      <c r="DA17" s="1053"/>
      <c r="DB17" s="1053"/>
      <c r="DC17" s="1053"/>
      <c r="DD17" s="1053"/>
      <c r="DE17" s="1053"/>
      <c r="DF17" s="1053"/>
      <c r="DG17" s="1053"/>
      <c r="DH17" s="1053"/>
      <c r="DI17" s="1053"/>
      <c r="DJ17" s="1053"/>
      <c r="DK17" s="1053"/>
      <c r="DL17" s="1053"/>
      <c r="DM17" s="1053"/>
      <c r="DN17" s="1053"/>
      <c r="DO17" s="1053"/>
      <c r="DP17" s="1053"/>
      <c r="DQ17" s="1053"/>
      <c r="DR17" s="1053"/>
      <c r="DS17" s="1053"/>
      <c r="DT17" s="1053"/>
      <c r="DU17" s="1053"/>
      <c r="DV17" s="1053"/>
      <c r="DW17" s="1053"/>
      <c r="DX17" s="1053"/>
      <c r="DY17" s="1053"/>
      <c r="DZ17" s="1053"/>
      <c r="EA17" s="1053"/>
      <c r="EB17" s="1053"/>
      <c r="EC17" s="1053"/>
      <c r="ED17" s="1053"/>
      <c r="EE17" s="1053"/>
      <c r="EF17" s="1053"/>
      <c r="EG17" s="1053"/>
      <c r="EH17" s="1053"/>
      <c r="EI17" s="1053"/>
      <c r="EJ17" s="1053"/>
      <c r="EK17" s="1053"/>
      <c r="EL17" s="1053"/>
      <c r="EM17" s="1053"/>
      <c r="EN17" s="1053"/>
      <c r="EO17" s="1053"/>
      <c r="EP17" s="1053"/>
      <c r="EQ17" s="1053"/>
      <c r="ER17" s="1053"/>
      <c r="ES17" s="1053"/>
      <c r="ET17" s="1053"/>
      <c r="EU17" s="1053"/>
      <c r="EV17" s="1053"/>
      <c r="EW17" s="1053"/>
      <c r="EX17" s="1053"/>
      <c r="EY17" s="1053"/>
      <c r="EZ17" s="1053"/>
      <c r="FA17" s="1053"/>
      <c r="FB17" s="1053"/>
      <c r="FC17" s="1053"/>
      <c r="FD17" s="1053"/>
      <c r="FE17" s="1053"/>
      <c r="FF17" s="1053"/>
      <c r="FG17" s="1053"/>
      <c r="FH17" s="1053"/>
      <c r="FI17" s="1053"/>
      <c r="FJ17" s="1053"/>
      <c r="FK17" s="1053"/>
      <c r="FL17" s="1053"/>
      <c r="FM17" s="1053"/>
      <c r="FN17" s="1053"/>
      <c r="FO17" s="1053"/>
      <c r="FP17" s="1053"/>
      <c r="FQ17" s="1053"/>
      <c r="FR17" s="1053"/>
      <c r="FS17" s="1053"/>
      <c r="FT17" s="1053"/>
      <c r="FU17" s="1053"/>
      <c r="FV17" s="1053"/>
      <c r="FW17" s="1053"/>
      <c r="FX17" s="1053"/>
      <c r="FY17" s="1053"/>
      <c r="FZ17" s="1053"/>
      <c r="GA17" s="1053"/>
      <c r="GB17" s="1053"/>
      <c r="GC17" s="1053"/>
      <c r="GD17" s="1053"/>
      <c r="GE17" s="1053"/>
      <c r="GF17" s="1053"/>
      <c r="GG17" s="1053"/>
      <c r="GH17" s="1053"/>
      <c r="GI17" s="1053"/>
      <c r="GJ17" s="1053"/>
      <c r="GK17" s="1053"/>
      <c r="GL17" s="1053"/>
      <c r="GM17" s="1053"/>
      <c r="GN17" s="1053"/>
      <c r="GO17" s="1053"/>
      <c r="GP17" s="1053"/>
      <c r="GQ17" s="1053"/>
      <c r="GR17" s="1053"/>
      <c r="GS17" s="1053"/>
      <c r="GT17" s="1053"/>
      <c r="GU17" s="1053"/>
      <c r="GV17" s="1053"/>
      <c r="GW17" s="1053"/>
      <c r="GX17" s="1053"/>
      <c r="GY17" s="1053"/>
      <c r="GZ17" s="1053"/>
      <c r="HA17" s="1053"/>
      <c r="HB17" s="1053"/>
      <c r="HC17" s="1053"/>
      <c r="HD17" s="1053"/>
      <c r="HE17" s="1053"/>
      <c r="HF17" s="1053"/>
      <c r="HG17" s="1053"/>
      <c r="HH17" s="1053"/>
      <c r="HI17" s="1053"/>
      <c r="HJ17" s="1053"/>
      <c r="HK17" s="1053"/>
      <c r="HL17" s="1053"/>
      <c r="HM17" s="1053"/>
      <c r="HN17" s="1053"/>
      <c r="HO17" s="1053"/>
      <c r="HP17" s="1053"/>
      <c r="HQ17" s="1053"/>
      <c r="HR17" s="1053"/>
      <c r="HS17" s="1053"/>
      <c r="HT17" s="1053"/>
      <c r="HU17" s="1053"/>
      <c r="HV17" s="1053"/>
      <c r="HW17" s="1053"/>
      <c r="HX17" s="1053"/>
      <c r="HY17" s="1053"/>
      <c r="HZ17" s="1053"/>
      <c r="IA17" s="1053"/>
      <c r="IB17" s="1053"/>
      <c r="IC17" s="1053"/>
      <c r="ID17" s="1053"/>
      <c r="IE17" s="1053"/>
      <c r="IF17" s="1053"/>
      <c r="IG17" s="1053"/>
      <c r="IH17" s="1053"/>
      <c r="II17" s="1053"/>
      <c r="IJ17" s="1053"/>
      <c r="IK17" s="1053"/>
      <c r="IL17" s="1053"/>
      <c r="IM17" s="1053"/>
      <c r="IN17" s="1053"/>
      <c r="IO17" s="1053"/>
      <c r="IP17" s="1053"/>
      <c r="IQ17" s="1053"/>
      <c r="IR17" s="1053"/>
      <c r="IS17" s="1053"/>
      <c r="IT17" s="1053"/>
      <c r="IU17" s="1053"/>
      <c r="IV17" s="1053"/>
    </row>
    <row r="18" spans="1:256" ht="30" customHeight="1">
      <c r="A18" s="1053" t="s">
        <v>947</v>
      </c>
      <c r="B18" s="1053"/>
      <c r="C18" s="1053"/>
      <c r="D18" s="1053"/>
      <c r="E18" s="1053"/>
      <c r="F18" s="1053"/>
      <c r="G18" s="1053"/>
      <c r="H18" s="1053"/>
      <c r="I18" s="1053"/>
      <c r="J18" s="1053"/>
      <c r="K18" s="1053"/>
      <c r="W18" s="1053"/>
      <c r="X18" s="1053"/>
      <c r="Y18" s="1053"/>
      <c r="Z18" s="1053"/>
      <c r="AA18" s="1053"/>
      <c r="AB18" s="1053"/>
      <c r="AC18" s="1053"/>
      <c r="AD18" s="1053"/>
      <c r="AE18" s="1053"/>
      <c r="AF18" s="1053"/>
      <c r="AG18" s="1053"/>
      <c r="AH18" s="1053"/>
      <c r="AI18" s="1053"/>
      <c r="AJ18" s="1053"/>
      <c r="AK18" s="1053"/>
      <c r="AL18" s="1053"/>
      <c r="AM18" s="1053"/>
      <c r="AN18" s="1053"/>
      <c r="AO18" s="1053"/>
      <c r="AP18" s="1053"/>
      <c r="AQ18" s="1053"/>
      <c r="AR18" s="1053"/>
      <c r="AS18" s="1053"/>
      <c r="AT18" s="1053"/>
      <c r="AU18" s="1053"/>
      <c r="AV18" s="1053"/>
      <c r="AW18" s="1053"/>
      <c r="AX18" s="1053"/>
      <c r="AY18" s="1053"/>
      <c r="AZ18" s="1053"/>
      <c r="BA18" s="1053"/>
      <c r="BB18" s="1053"/>
      <c r="BC18" s="1053"/>
      <c r="BD18" s="1053"/>
      <c r="BE18" s="1053"/>
      <c r="BF18" s="1053"/>
      <c r="BG18" s="1053"/>
      <c r="BH18" s="1053"/>
      <c r="BI18" s="1053"/>
      <c r="BJ18" s="1053"/>
      <c r="BK18" s="1053"/>
      <c r="BL18" s="1053"/>
      <c r="BM18" s="1053"/>
      <c r="BN18" s="1053"/>
      <c r="BO18" s="1053"/>
      <c r="BP18" s="1053"/>
      <c r="BQ18" s="1053"/>
      <c r="BR18" s="1053"/>
      <c r="BS18" s="1053"/>
      <c r="BT18" s="1053"/>
      <c r="BU18" s="1053"/>
      <c r="BV18" s="1053"/>
      <c r="BW18" s="1053"/>
      <c r="BX18" s="1053"/>
      <c r="BY18" s="1053"/>
      <c r="BZ18" s="1053"/>
      <c r="CA18" s="1053"/>
      <c r="CB18" s="1053"/>
      <c r="CC18" s="1053"/>
      <c r="CD18" s="1053"/>
      <c r="CE18" s="1053"/>
      <c r="CF18" s="1053"/>
      <c r="CG18" s="1053"/>
      <c r="CH18" s="1053"/>
      <c r="CI18" s="1053"/>
      <c r="CJ18" s="1053"/>
      <c r="CK18" s="1053"/>
      <c r="CL18" s="1053"/>
      <c r="CM18" s="1053"/>
      <c r="CN18" s="1053"/>
      <c r="CO18" s="1053"/>
      <c r="CP18" s="1053"/>
      <c r="CQ18" s="1053"/>
      <c r="CR18" s="1053"/>
      <c r="CS18" s="1053"/>
      <c r="CT18" s="1053"/>
      <c r="CU18" s="1053"/>
      <c r="CV18" s="1053"/>
      <c r="CW18" s="1053"/>
      <c r="CX18" s="1053"/>
      <c r="CY18" s="1053"/>
      <c r="CZ18" s="1053"/>
      <c r="DA18" s="1053"/>
      <c r="DB18" s="1053"/>
      <c r="DC18" s="1053"/>
      <c r="DD18" s="1053"/>
      <c r="DE18" s="1053"/>
      <c r="DF18" s="1053"/>
      <c r="DG18" s="1053"/>
      <c r="DH18" s="1053"/>
      <c r="DI18" s="1053"/>
      <c r="DJ18" s="1053"/>
      <c r="DK18" s="1053"/>
      <c r="DL18" s="1053"/>
      <c r="DM18" s="1053"/>
      <c r="DN18" s="1053"/>
      <c r="DO18" s="1053"/>
      <c r="DP18" s="1053"/>
      <c r="DQ18" s="1053"/>
      <c r="DR18" s="1053"/>
      <c r="DS18" s="1053"/>
      <c r="DT18" s="1053"/>
      <c r="DU18" s="1053"/>
      <c r="DV18" s="1053"/>
      <c r="DW18" s="1053"/>
      <c r="DX18" s="1053"/>
      <c r="DY18" s="1053"/>
      <c r="DZ18" s="1053"/>
      <c r="EA18" s="1053"/>
      <c r="EB18" s="1053"/>
      <c r="EC18" s="1053"/>
      <c r="ED18" s="1053"/>
      <c r="EE18" s="1053"/>
      <c r="EF18" s="1053"/>
      <c r="EG18" s="1053"/>
      <c r="EH18" s="1053"/>
      <c r="EI18" s="1053"/>
      <c r="EJ18" s="1053"/>
      <c r="EK18" s="1053"/>
      <c r="EL18" s="1053"/>
      <c r="EM18" s="1053"/>
      <c r="EN18" s="1053"/>
      <c r="EO18" s="1053"/>
      <c r="EP18" s="1053"/>
      <c r="EQ18" s="1053"/>
      <c r="ER18" s="1053"/>
      <c r="ES18" s="1053"/>
      <c r="ET18" s="1053"/>
      <c r="EU18" s="1053"/>
      <c r="EV18" s="1053"/>
      <c r="EW18" s="1053"/>
      <c r="EX18" s="1053"/>
      <c r="EY18" s="1053"/>
      <c r="EZ18" s="1053"/>
      <c r="FA18" s="1053"/>
      <c r="FB18" s="1053"/>
      <c r="FC18" s="1053"/>
      <c r="FD18" s="1053"/>
      <c r="FE18" s="1053"/>
      <c r="FF18" s="1053"/>
      <c r="FG18" s="1053"/>
      <c r="FH18" s="1053"/>
      <c r="FI18" s="1053"/>
      <c r="FJ18" s="1053"/>
      <c r="FK18" s="1053"/>
      <c r="FL18" s="1053"/>
      <c r="FM18" s="1053"/>
      <c r="FN18" s="1053"/>
      <c r="FO18" s="1053"/>
      <c r="FP18" s="1053"/>
      <c r="FQ18" s="1053"/>
      <c r="FR18" s="1053"/>
      <c r="FS18" s="1053"/>
      <c r="FT18" s="1053"/>
      <c r="FU18" s="1053"/>
      <c r="FV18" s="1053"/>
      <c r="FW18" s="1053"/>
      <c r="FX18" s="1053"/>
      <c r="FY18" s="1053"/>
      <c r="FZ18" s="1053"/>
      <c r="GA18" s="1053"/>
      <c r="GB18" s="1053"/>
      <c r="GC18" s="1053"/>
      <c r="GD18" s="1053"/>
      <c r="GE18" s="1053"/>
      <c r="GF18" s="1053"/>
      <c r="GG18" s="1053"/>
      <c r="GH18" s="1053"/>
      <c r="GI18" s="1053"/>
      <c r="GJ18" s="1053"/>
      <c r="GK18" s="1053"/>
      <c r="GL18" s="1053"/>
      <c r="GM18" s="1053"/>
      <c r="GN18" s="1053"/>
      <c r="GO18" s="1053"/>
      <c r="GP18" s="1053"/>
      <c r="GQ18" s="1053"/>
      <c r="GR18" s="1053"/>
      <c r="GS18" s="1053"/>
      <c r="GT18" s="1053"/>
      <c r="GU18" s="1053"/>
      <c r="GV18" s="1053"/>
      <c r="GW18" s="1053"/>
      <c r="GX18" s="1053"/>
      <c r="GY18" s="1053"/>
      <c r="GZ18" s="1053"/>
      <c r="HA18" s="1053"/>
      <c r="HB18" s="1053"/>
      <c r="HC18" s="1053"/>
      <c r="HD18" s="1053"/>
      <c r="HE18" s="1053"/>
      <c r="HF18" s="1053"/>
      <c r="HG18" s="1053"/>
      <c r="HH18" s="1053"/>
      <c r="HI18" s="1053"/>
      <c r="HJ18" s="1053"/>
      <c r="HK18" s="1053"/>
      <c r="HL18" s="1053"/>
      <c r="HM18" s="1053"/>
      <c r="HN18" s="1053"/>
      <c r="HO18" s="1053"/>
      <c r="HP18" s="1053"/>
      <c r="HQ18" s="1053"/>
      <c r="HR18" s="1053"/>
      <c r="HS18" s="1053"/>
      <c r="HT18" s="1053"/>
      <c r="HU18" s="1053"/>
      <c r="HV18" s="1053"/>
      <c r="HW18" s="1053"/>
      <c r="HX18" s="1053"/>
      <c r="HY18" s="1053"/>
      <c r="HZ18" s="1053"/>
      <c r="IA18" s="1053"/>
      <c r="IB18" s="1053"/>
      <c r="IC18" s="1053"/>
      <c r="ID18" s="1053"/>
      <c r="IE18" s="1053"/>
      <c r="IF18" s="1053"/>
      <c r="IG18" s="1053"/>
      <c r="IH18" s="1053"/>
      <c r="II18" s="1053"/>
      <c r="IJ18" s="1053"/>
      <c r="IK18" s="1053"/>
      <c r="IL18" s="1053"/>
      <c r="IM18" s="1053"/>
      <c r="IN18" s="1053"/>
      <c r="IO18" s="1053"/>
      <c r="IP18" s="1053"/>
      <c r="IQ18" s="1053"/>
      <c r="IR18" s="1053"/>
      <c r="IS18" s="1053"/>
      <c r="IT18" s="1053"/>
      <c r="IU18" s="1053"/>
      <c r="IV18" s="1053"/>
    </row>
    <row r="19" spans="1:256" ht="15" customHeight="1">
      <c r="A19" s="1053" t="s">
        <v>357</v>
      </c>
      <c r="B19" s="1053"/>
      <c r="C19" s="1053"/>
      <c r="D19" s="1053"/>
      <c r="E19" s="1053"/>
      <c r="F19" s="1053"/>
      <c r="G19" s="1053"/>
      <c r="H19" s="1053"/>
      <c r="I19" s="1053"/>
      <c r="J19" s="1053"/>
      <c r="K19" s="1053"/>
      <c r="W19" s="1053"/>
      <c r="X19" s="1053"/>
      <c r="Y19" s="1053"/>
      <c r="Z19" s="1053"/>
      <c r="AA19" s="1053"/>
      <c r="AB19" s="1053"/>
      <c r="AC19" s="1053"/>
      <c r="AD19" s="1053"/>
      <c r="AE19" s="1053"/>
      <c r="AF19" s="1053"/>
      <c r="AG19" s="1053"/>
      <c r="AH19" s="1053"/>
      <c r="AI19" s="1053"/>
      <c r="AJ19" s="1053"/>
      <c r="AK19" s="1053"/>
      <c r="AL19" s="1053"/>
      <c r="AM19" s="1053"/>
      <c r="AN19" s="1053"/>
      <c r="AO19" s="1053"/>
      <c r="AP19" s="1053"/>
      <c r="AQ19" s="1053"/>
      <c r="AR19" s="1053"/>
      <c r="AS19" s="1053"/>
      <c r="AT19" s="1053"/>
      <c r="AU19" s="1053"/>
      <c r="AV19" s="1053"/>
      <c r="AW19" s="1053"/>
      <c r="AX19" s="1053"/>
      <c r="AY19" s="1053"/>
      <c r="AZ19" s="1053"/>
      <c r="BA19" s="1053"/>
      <c r="BB19" s="1053"/>
      <c r="BC19" s="1053"/>
      <c r="BD19" s="1053"/>
      <c r="BE19" s="1053"/>
      <c r="BF19" s="1053"/>
      <c r="BG19" s="1053"/>
      <c r="BH19" s="1053"/>
      <c r="BI19" s="1053"/>
      <c r="BJ19" s="1053"/>
      <c r="BK19" s="1053"/>
      <c r="BL19" s="1053"/>
      <c r="BM19" s="1053"/>
      <c r="BN19" s="1053"/>
      <c r="BO19" s="1053"/>
      <c r="BP19" s="1053"/>
      <c r="BQ19" s="1053"/>
      <c r="BR19" s="1053"/>
      <c r="BS19" s="1053"/>
      <c r="BT19" s="1053"/>
      <c r="BU19" s="1053"/>
      <c r="BV19" s="1053"/>
      <c r="BW19" s="1053"/>
      <c r="BX19" s="1053"/>
      <c r="BY19" s="1053"/>
      <c r="BZ19" s="1053"/>
      <c r="CA19" s="1053"/>
      <c r="CB19" s="1053"/>
      <c r="CC19" s="1053"/>
      <c r="CD19" s="1053"/>
      <c r="CE19" s="1053"/>
      <c r="CF19" s="1053"/>
      <c r="CG19" s="1053"/>
      <c r="CH19" s="1053"/>
      <c r="CI19" s="1053"/>
      <c r="CJ19" s="1053"/>
      <c r="CK19" s="1053"/>
      <c r="CL19" s="1053"/>
      <c r="CM19" s="1053"/>
      <c r="CN19" s="1053"/>
      <c r="CO19" s="1053"/>
      <c r="CP19" s="1053"/>
      <c r="CQ19" s="1053"/>
      <c r="CR19" s="1053"/>
      <c r="CS19" s="1053"/>
      <c r="CT19" s="1053"/>
      <c r="CU19" s="1053"/>
      <c r="CV19" s="1053"/>
      <c r="CW19" s="1053"/>
      <c r="CX19" s="1053"/>
      <c r="CY19" s="1053"/>
      <c r="CZ19" s="1053"/>
      <c r="DA19" s="1053"/>
      <c r="DB19" s="1053"/>
      <c r="DC19" s="1053"/>
      <c r="DD19" s="1053"/>
      <c r="DE19" s="1053"/>
      <c r="DF19" s="1053"/>
      <c r="DG19" s="1053"/>
      <c r="DH19" s="1053"/>
      <c r="DI19" s="1053"/>
      <c r="DJ19" s="1053"/>
      <c r="DK19" s="1053"/>
      <c r="DL19" s="1053"/>
      <c r="DM19" s="1053"/>
      <c r="DN19" s="1053"/>
      <c r="DO19" s="1053"/>
      <c r="DP19" s="1053"/>
      <c r="DQ19" s="1053"/>
      <c r="DR19" s="1053"/>
      <c r="DS19" s="1053"/>
      <c r="DT19" s="1053"/>
      <c r="DU19" s="1053"/>
      <c r="DV19" s="1053"/>
      <c r="DW19" s="1053"/>
      <c r="DX19" s="1053"/>
      <c r="DY19" s="1053"/>
      <c r="DZ19" s="1053"/>
      <c r="EA19" s="1053"/>
      <c r="EB19" s="1053"/>
      <c r="EC19" s="1053"/>
      <c r="ED19" s="1053"/>
      <c r="EE19" s="1053"/>
      <c r="EF19" s="1053"/>
      <c r="EG19" s="1053"/>
      <c r="EH19" s="1053"/>
      <c r="EI19" s="1053"/>
      <c r="EJ19" s="1053"/>
      <c r="EK19" s="1053"/>
      <c r="EL19" s="1053"/>
      <c r="EM19" s="1053"/>
      <c r="EN19" s="1053"/>
      <c r="EO19" s="1053"/>
      <c r="EP19" s="1053"/>
      <c r="EQ19" s="1053"/>
      <c r="ER19" s="1053"/>
      <c r="ES19" s="1053"/>
      <c r="ET19" s="1053"/>
      <c r="EU19" s="1053"/>
      <c r="EV19" s="1053"/>
      <c r="EW19" s="1053"/>
      <c r="EX19" s="1053"/>
      <c r="EY19" s="1053"/>
      <c r="EZ19" s="1053"/>
      <c r="FA19" s="1053"/>
      <c r="FB19" s="1053"/>
      <c r="FC19" s="1053"/>
      <c r="FD19" s="1053"/>
      <c r="FE19" s="1053"/>
      <c r="FF19" s="1053"/>
      <c r="FG19" s="1053"/>
      <c r="FH19" s="1053"/>
      <c r="FI19" s="1053"/>
      <c r="FJ19" s="1053"/>
      <c r="FK19" s="1053"/>
      <c r="FL19" s="1053"/>
      <c r="FM19" s="1053"/>
      <c r="FN19" s="1053"/>
      <c r="FO19" s="1053"/>
      <c r="FP19" s="1053"/>
      <c r="FQ19" s="1053"/>
      <c r="FR19" s="1053"/>
      <c r="FS19" s="1053"/>
      <c r="FT19" s="1053"/>
      <c r="FU19" s="1053"/>
      <c r="FV19" s="1053"/>
      <c r="FW19" s="1053"/>
      <c r="FX19" s="1053"/>
      <c r="FY19" s="1053"/>
      <c r="FZ19" s="1053"/>
      <c r="GA19" s="1053"/>
      <c r="GB19" s="1053"/>
      <c r="GC19" s="1053"/>
      <c r="GD19" s="1053"/>
      <c r="GE19" s="1053"/>
      <c r="GF19" s="1053"/>
      <c r="GG19" s="1053"/>
      <c r="GH19" s="1053"/>
      <c r="GI19" s="1053"/>
      <c r="GJ19" s="1053"/>
      <c r="GK19" s="1053"/>
      <c r="GL19" s="1053"/>
      <c r="GM19" s="1053"/>
      <c r="GN19" s="1053"/>
      <c r="GO19" s="1053"/>
      <c r="GP19" s="1053"/>
      <c r="GQ19" s="1053"/>
      <c r="GR19" s="1053"/>
      <c r="GS19" s="1053"/>
      <c r="GT19" s="1053"/>
      <c r="GU19" s="1053"/>
      <c r="GV19" s="1053"/>
      <c r="GW19" s="1053"/>
      <c r="GX19" s="1053"/>
      <c r="GY19" s="1053"/>
      <c r="GZ19" s="1053"/>
      <c r="HA19" s="1053"/>
      <c r="HB19" s="1053"/>
      <c r="HC19" s="1053"/>
      <c r="HD19" s="1053"/>
      <c r="HE19" s="1053"/>
      <c r="HF19" s="1053"/>
      <c r="HG19" s="1053"/>
      <c r="HH19" s="1053"/>
      <c r="HI19" s="1053"/>
      <c r="HJ19" s="1053"/>
      <c r="HK19" s="1053"/>
      <c r="HL19" s="1053"/>
      <c r="HM19" s="1053"/>
      <c r="HN19" s="1053"/>
      <c r="HO19" s="1053"/>
      <c r="HP19" s="1053"/>
      <c r="HQ19" s="1053"/>
      <c r="HR19" s="1053"/>
      <c r="HS19" s="1053"/>
      <c r="HT19" s="1053"/>
      <c r="HU19" s="1053"/>
      <c r="HV19" s="1053"/>
      <c r="HW19" s="1053"/>
      <c r="HX19" s="1053"/>
      <c r="HY19" s="1053"/>
      <c r="HZ19" s="1053"/>
      <c r="IA19" s="1053"/>
      <c r="IB19" s="1053"/>
      <c r="IC19" s="1053"/>
      <c r="ID19" s="1053"/>
      <c r="IE19" s="1053"/>
      <c r="IF19" s="1053"/>
      <c r="IG19" s="1053"/>
      <c r="IH19" s="1053"/>
      <c r="II19" s="1053"/>
      <c r="IJ19" s="1053"/>
      <c r="IK19" s="1053"/>
      <c r="IL19" s="1053"/>
      <c r="IM19" s="1053"/>
      <c r="IN19" s="1053"/>
      <c r="IO19" s="1053"/>
      <c r="IP19" s="1053"/>
      <c r="IQ19" s="1053"/>
      <c r="IR19" s="1053"/>
      <c r="IS19" s="1053"/>
      <c r="IT19" s="1053"/>
      <c r="IU19" s="1053"/>
      <c r="IV19" s="1053"/>
    </row>
    <row r="20" spans="1:256" ht="30" customHeight="1">
      <c r="A20" s="1053" t="s">
        <v>359</v>
      </c>
      <c r="B20" s="1053"/>
      <c r="C20" s="1053"/>
      <c r="D20" s="1053"/>
      <c r="E20" s="1053"/>
      <c r="F20" s="1053"/>
      <c r="G20" s="1053"/>
      <c r="H20" s="1053"/>
      <c r="I20" s="1053"/>
      <c r="J20" s="1053"/>
      <c r="K20" s="1053"/>
      <c r="W20" s="1053"/>
      <c r="X20" s="1053"/>
      <c r="Y20" s="1053"/>
      <c r="Z20" s="1053"/>
      <c r="AA20" s="1053"/>
      <c r="AB20" s="1053"/>
      <c r="AC20" s="1053"/>
      <c r="AD20" s="1053"/>
      <c r="AE20" s="1053"/>
      <c r="AF20" s="1053"/>
      <c r="AG20" s="1053"/>
      <c r="AH20" s="1053"/>
      <c r="AI20" s="1053"/>
      <c r="AJ20" s="1053"/>
      <c r="AK20" s="1053"/>
      <c r="AL20" s="1053"/>
      <c r="AM20" s="1053"/>
      <c r="AN20" s="1053"/>
      <c r="AO20" s="1053"/>
      <c r="AP20" s="1053"/>
      <c r="AQ20" s="1053"/>
      <c r="AR20" s="1053"/>
      <c r="AS20" s="1053"/>
      <c r="AT20" s="1053"/>
      <c r="AU20" s="1053"/>
      <c r="AV20" s="1053"/>
      <c r="AW20" s="1053"/>
      <c r="AX20" s="1053"/>
      <c r="AY20" s="1053"/>
      <c r="AZ20" s="1053"/>
      <c r="BA20" s="1053"/>
      <c r="BB20" s="1053"/>
      <c r="BC20" s="1053"/>
      <c r="BD20" s="1053"/>
      <c r="BE20" s="1053"/>
      <c r="BF20" s="1053"/>
      <c r="BG20" s="1053"/>
      <c r="BH20" s="1053"/>
      <c r="BI20" s="1053"/>
      <c r="BJ20" s="1053"/>
      <c r="BK20" s="1053"/>
      <c r="BL20" s="1053"/>
      <c r="BM20" s="1053"/>
      <c r="BN20" s="1053"/>
      <c r="BO20" s="1053"/>
      <c r="BP20" s="1053"/>
      <c r="BQ20" s="1053"/>
      <c r="BR20" s="1053"/>
      <c r="BS20" s="1053"/>
      <c r="BT20" s="1053"/>
      <c r="BU20" s="1053"/>
      <c r="BV20" s="1053"/>
      <c r="BW20" s="1053"/>
      <c r="BX20" s="1053"/>
      <c r="BY20" s="1053"/>
      <c r="BZ20" s="1053"/>
      <c r="CA20" s="1053"/>
      <c r="CB20" s="1053"/>
      <c r="CC20" s="1053"/>
      <c r="CD20" s="1053"/>
      <c r="CE20" s="1053"/>
      <c r="CF20" s="1053"/>
      <c r="CG20" s="1053"/>
      <c r="CH20" s="1053"/>
      <c r="CI20" s="1053"/>
      <c r="CJ20" s="1053"/>
      <c r="CK20" s="1053"/>
      <c r="CL20" s="1053"/>
      <c r="CM20" s="1053"/>
      <c r="CN20" s="1053"/>
      <c r="CO20" s="1053"/>
      <c r="CP20" s="1053"/>
      <c r="CQ20" s="1053"/>
      <c r="CR20" s="1053"/>
      <c r="CS20" s="1053"/>
      <c r="CT20" s="1053"/>
      <c r="CU20" s="1053"/>
      <c r="CV20" s="1053"/>
      <c r="CW20" s="1053"/>
      <c r="CX20" s="1053"/>
      <c r="CY20" s="1053"/>
      <c r="CZ20" s="1053"/>
      <c r="DA20" s="1053"/>
      <c r="DB20" s="1053"/>
      <c r="DC20" s="1053"/>
      <c r="DD20" s="1053"/>
      <c r="DE20" s="1053"/>
      <c r="DF20" s="1053"/>
      <c r="DG20" s="1053"/>
      <c r="DH20" s="1053"/>
      <c r="DI20" s="1053"/>
      <c r="DJ20" s="1053"/>
      <c r="DK20" s="1053"/>
      <c r="DL20" s="1053"/>
      <c r="DM20" s="1053"/>
      <c r="DN20" s="1053"/>
      <c r="DO20" s="1053"/>
      <c r="DP20" s="1053"/>
      <c r="DQ20" s="1053"/>
      <c r="DR20" s="1053"/>
      <c r="DS20" s="1053"/>
      <c r="DT20" s="1053"/>
      <c r="DU20" s="1053"/>
      <c r="DV20" s="1053"/>
      <c r="DW20" s="1053"/>
      <c r="DX20" s="1053"/>
      <c r="DY20" s="1053"/>
      <c r="DZ20" s="1053"/>
      <c r="EA20" s="1053"/>
      <c r="EB20" s="1053"/>
      <c r="EC20" s="1053"/>
      <c r="ED20" s="1053"/>
      <c r="EE20" s="1053"/>
      <c r="EF20" s="1053"/>
      <c r="EG20" s="1053"/>
      <c r="EH20" s="1053"/>
      <c r="EI20" s="1053"/>
      <c r="EJ20" s="1053"/>
      <c r="EK20" s="1053"/>
      <c r="EL20" s="1053"/>
      <c r="EM20" s="1053"/>
      <c r="EN20" s="1053"/>
      <c r="EO20" s="1053"/>
      <c r="EP20" s="1053"/>
      <c r="EQ20" s="1053"/>
      <c r="ER20" s="1053"/>
      <c r="ES20" s="1053"/>
      <c r="ET20" s="1053"/>
      <c r="EU20" s="1053"/>
      <c r="EV20" s="1053"/>
      <c r="EW20" s="1053"/>
      <c r="EX20" s="1053"/>
      <c r="EY20" s="1053"/>
      <c r="EZ20" s="1053"/>
      <c r="FA20" s="1053"/>
      <c r="FB20" s="1053"/>
      <c r="FC20" s="1053"/>
      <c r="FD20" s="1053"/>
      <c r="FE20" s="1053"/>
      <c r="FF20" s="1053"/>
      <c r="FG20" s="1053"/>
      <c r="FH20" s="1053"/>
      <c r="FI20" s="1053"/>
      <c r="FJ20" s="1053"/>
      <c r="FK20" s="1053"/>
      <c r="FL20" s="1053"/>
      <c r="FM20" s="1053"/>
      <c r="FN20" s="1053"/>
      <c r="FO20" s="1053"/>
      <c r="FP20" s="1053"/>
      <c r="FQ20" s="1053"/>
      <c r="FR20" s="1053"/>
      <c r="FS20" s="1053"/>
      <c r="FT20" s="1053"/>
      <c r="FU20" s="1053"/>
      <c r="FV20" s="1053"/>
      <c r="FW20" s="1053"/>
      <c r="FX20" s="1053"/>
      <c r="FY20" s="1053"/>
      <c r="FZ20" s="1053"/>
      <c r="GA20" s="1053"/>
      <c r="GB20" s="1053"/>
      <c r="GC20" s="1053"/>
      <c r="GD20" s="1053"/>
      <c r="GE20" s="1053"/>
      <c r="GF20" s="1053"/>
      <c r="GG20" s="1053"/>
      <c r="GH20" s="1053"/>
      <c r="GI20" s="1053"/>
      <c r="GJ20" s="1053"/>
      <c r="GK20" s="1053"/>
      <c r="GL20" s="1053"/>
      <c r="GM20" s="1053"/>
      <c r="GN20" s="1053"/>
      <c r="GO20" s="1053"/>
      <c r="GP20" s="1053"/>
      <c r="GQ20" s="1053"/>
      <c r="GR20" s="1053"/>
      <c r="GS20" s="1053"/>
      <c r="GT20" s="1053"/>
      <c r="GU20" s="1053"/>
      <c r="GV20" s="1053"/>
      <c r="GW20" s="1053"/>
      <c r="GX20" s="1053"/>
      <c r="GY20" s="1053"/>
      <c r="GZ20" s="1053"/>
      <c r="HA20" s="1053"/>
      <c r="HB20" s="1053"/>
      <c r="HC20" s="1053"/>
      <c r="HD20" s="1053"/>
      <c r="HE20" s="1053"/>
      <c r="HF20" s="1053"/>
      <c r="HG20" s="1053"/>
      <c r="HH20" s="1053"/>
      <c r="HI20" s="1053"/>
      <c r="HJ20" s="1053"/>
      <c r="HK20" s="1053"/>
      <c r="HL20" s="1053"/>
      <c r="HM20" s="1053"/>
      <c r="HN20" s="1053"/>
      <c r="HO20" s="1053"/>
      <c r="HP20" s="1053"/>
      <c r="HQ20" s="1053"/>
      <c r="HR20" s="1053"/>
      <c r="HS20" s="1053"/>
      <c r="HT20" s="1053"/>
      <c r="HU20" s="1053"/>
      <c r="HV20" s="1053"/>
      <c r="HW20" s="1053"/>
      <c r="HX20" s="1053"/>
      <c r="HY20" s="1053"/>
      <c r="HZ20" s="1053"/>
      <c r="IA20" s="1053"/>
      <c r="IB20" s="1053"/>
      <c r="IC20" s="1053"/>
      <c r="ID20" s="1053"/>
      <c r="IE20" s="1053"/>
      <c r="IF20" s="1053"/>
      <c r="IG20" s="1053"/>
      <c r="IH20" s="1053"/>
      <c r="II20" s="1053"/>
      <c r="IJ20" s="1053"/>
      <c r="IK20" s="1053"/>
      <c r="IL20" s="1053"/>
      <c r="IM20" s="1053"/>
      <c r="IN20" s="1053"/>
      <c r="IO20" s="1053"/>
      <c r="IP20" s="1053"/>
      <c r="IQ20" s="1053"/>
      <c r="IR20" s="1053"/>
      <c r="IS20" s="1053"/>
      <c r="IT20" s="1053"/>
      <c r="IU20" s="1053"/>
      <c r="IV20" s="1053"/>
    </row>
    <row r="21" spans="1:256">
      <c r="A21" s="68"/>
      <c r="B21" s="68"/>
      <c r="C21" s="68"/>
      <c r="D21" s="68"/>
      <c r="E21" s="68"/>
      <c r="F21" s="68"/>
      <c r="G21" s="68"/>
      <c r="H21" s="68"/>
      <c r="I21" s="68"/>
      <c r="J21" s="68"/>
    </row>
    <row r="22" spans="1:256">
      <c r="A22" s="68"/>
      <c r="B22" s="68"/>
      <c r="C22" s="68"/>
      <c r="D22" s="68"/>
      <c r="E22" s="68"/>
      <c r="F22" s="68"/>
      <c r="G22" s="68"/>
      <c r="H22" s="68"/>
      <c r="I22" s="68"/>
      <c r="J22" s="68"/>
    </row>
    <row r="23" spans="1:256">
      <c r="A23" s="60" t="s">
        <v>226</v>
      </c>
    </row>
    <row r="25" spans="1:256" ht="30" customHeight="1">
      <c r="A25" s="1053" t="s">
        <v>960</v>
      </c>
      <c r="B25" s="1053"/>
      <c r="C25" s="1053"/>
      <c r="D25" s="1053"/>
      <c r="E25" s="1053"/>
      <c r="F25" s="1053"/>
      <c r="G25" s="1053"/>
      <c r="H25" s="1053"/>
      <c r="I25" s="1053"/>
      <c r="J25" s="1053"/>
      <c r="K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053"/>
      <c r="BK25" s="1053"/>
      <c r="BL25" s="1053"/>
      <c r="BM25" s="1053"/>
      <c r="BN25" s="1053"/>
      <c r="BO25" s="1053"/>
      <c r="BP25" s="1053"/>
      <c r="BQ25" s="1053"/>
      <c r="BR25" s="1053"/>
      <c r="BS25" s="1053"/>
      <c r="BT25" s="1053"/>
      <c r="BU25" s="1053"/>
      <c r="BV25" s="1053"/>
      <c r="BW25" s="1053"/>
      <c r="BX25" s="1053"/>
      <c r="BY25" s="1053"/>
      <c r="BZ25" s="1053"/>
      <c r="CA25" s="1053"/>
      <c r="CB25" s="1053"/>
      <c r="CC25" s="1053"/>
      <c r="CD25" s="1053"/>
      <c r="CE25" s="1053"/>
      <c r="CF25" s="1053"/>
      <c r="CG25" s="1053"/>
      <c r="CH25" s="1053"/>
      <c r="CI25" s="1053"/>
      <c r="CJ25" s="1053"/>
      <c r="CK25" s="1053"/>
      <c r="CL25" s="1053"/>
      <c r="CM25" s="1053"/>
      <c r="CN25" s="1053"/>
      <c r="CO25" s="1053"/>
      <c r="CP25" s="1053"/>
      <c r="CQ25" s="1053"/>
      <c r="CR25" s="1053"/>
      <c r="CS25" s="1053"/>
      <c r="CT25" s="1053"/>
      <c r="CU25" s="1053"/>
      <c r="CV25" s="1053"/>
      <c r="CW25" s="1053"/>
      <c r="CX25" s="1053"/>
      <c r="CY25" s="1053"/>
      <c r="CZ25" s="1053"/>
      <c r="DA25" s="1053"/>
      <c r="DB25" s="1053"/>
      <c r="DC25" s="1053"/>
      <c r="DD25" s="1053"/>
      <c r="DE25" s="1053"/>
      <c r="DF25" s="1053"/>
      <c r="DG25" s="1053"/>
      <c r="DH25" s="1053"/>
      <c r="DI25" s="1053"/>
      <c r="DJ25" s="1053"/>
      <c r="DK25" s="1053"/>
      <c r="DL25" s="1053"/>
      <c r="DM25" s="1053"/>
      <c r="DN25" s="1053"/>
      <c r="DO25" s="1053"/>
      <c r="DP25" s="1053"/>
      <c r="DQ25" s="1053"/>
      <c r="DR25" s="1053"/>
      <c r="DS25" s="1053"/>
      <c r="DT25" s="1053"/>
      <c r="DU25" s="1053"/>
      <c r="DV25" s="1053"/>
      <c r="DW25" s="1053"/>
      <c r="DX25" s="1053"/>
      <c r="DY25" s="1053"/>
      <c r="DZ25" s="1053"/>
      <c r="EA25" s="1053"/>
      <c r="EB25" s="1053"/>
      <c r="EC25" s="1053"/>
      <c r="ED25" s="1053"/>
      <c r="EE25" s="1053"/>
      <c r="EF25" s="1053"/>
      <c r="EG25" s="1053"/>
      <c r="EH25" s="1053"/>
      <c r="EI25" s="1053"/>
      <c r="EJ25" s="1053"/>
      <c r="EK25" s="1053"/>
      <c r="EL25" s="1053"/>
      <c r="EM25" s="1053"/>
      <c r="EN25" s="1053"/>
      <c r="EO25" s="1053"/>
      <c r="EP25" s="1053"/>
      <c r="EQ25" s="1053"/>
      <c r="ER25" s="1053"/>
      <c r="ES25" s="1053"/>
      <c r="ET25" s="1053"/>
      <c r="EU25" s="1053"/>
      <c r="EV25" s="1053"/>
      <c r="EW25" s="1053"/>
      <c r="EX25" s="1053"/>
      <c r="EY25" s="1053"/>
      <c r="EZ25" s="1053"/>
      <c r="FA25" s="1053"/>
      <c r="FB25" s="1053"/>
      <c r="FC25" s="1053"/>
      <c r="FD25" s="1053"/>
      <c r="FE25" s="1053"/>
      <c r="FF25" s="1053"/>
      <c r="FG25" s="1053"/>
      <c r="FH25" s="1053"/>
      <c r="FI25" s="1053"/>
      <c r="FJ25" s="1053"/>
      <c r="FK25" s="1053"/>
      <c r="FL25" s="1053"/>
      <c r="FM25" s="1053"/>
      <c r="FN25" s="1053"/>
      <c r="FO25" s="1053"/>
      <c r="FP25" s="1053"/>
      <c r="FQ25" s="1053"/>
      <c r="FR25" s="1053"/>
      <c r="FS25" s="1053"/>
      <c r="FT25" s="1053"/>
      <c r="FU25" s="1053"/>
      <c r="FV25" s="1053"/>
      <c r="FW25" s="1053"/>
      <c r="FX25" s="1053"/>
      <c r="FY25" s="1053"/>
      <c r="FZ25" s="1053"/>
      <c r="GA25" s="1053"/>
      <c r="GB25" s="1053"/>
      <c r="GC25" s="1053"/>
      <c r="GD25" s="1053"/>
      <c r="GE25" s="1053"/>
      <c r="GF25" s="1053"/>
      <c r="GG25" s="1053"/>
      <c r="GH25" s="1053"/>
      <c r="GI25" s="1053"/>
      <c r="GJ25" s="1053"/>
      <c r="GK25" s="1053"/>
      <c r="GL25" s="1053"/>
      <c r="GM25" s="1053"/>
      <c r="GN25" s="1053"/>
      <c r="GO25" s="1053"/>
      <c r="GP25" s="1053"/>
      <c r="GQ25" s="1053"/>
      <c r="GR25" s="1053"/>
      <c r="GS25" s="1053"/>
      <c r="GT25" s="1053"/>
      <c r="GU25" s="1053"/>
      <c r="GV25" s="1053"/>
      <c r="GW25" s="1053"/>
      <c r="GX25" s="1053"/>
      <c r="GY25" s="1053"/>
      <c r="GZ25" s="1053"/>
      <c r="HA25" s="1053"/>
      <c r="HB25" s="1053"/>
      <c r="HC25" s="1053"/>
      <c r="HD25" s="1053"/>
      <c r="HE25" s="1053"/>
      <c r="HF25" s="1053"/>
      <c r="HG25" s="1053"/>
      <c r="HH25" s="1053"/>
      <c r="HI25" s="1053"/>
      <c r="HJ25" s="1053"/>
      <c r="HK25" s="1053"/>
      <c r="HL25" s="1053"/>
      <c r="HM25" s="1053"/>
      <c r="HN25" s="1053"/>
      <c r="HO25" s="1053"/>
      <c r="HP25" s="1053"/>
      <c r="HQ25" s="1053"/>
      <c r="HR25" s="1053"/>
      <c r="HS25" s="1053"/>
      <c r="HT25" s="1053"/>
      <c r="HU25" s="1053"/>
      <c r="HV25" s="1053"/>
      <c r="HW25" s="1053"/>
      <c r="HX25" s="1053"/>
      <c r="HY25" s="1053"/>
      <c r="HZ25" s="1053"/>
      <c r="IA25" s="1053"/>
      <c r="IB25" s="1053"/>
      <c r="IC25" s="1053"/>
      <c r="ID25" s="1053"/>
      <c r="IE25" s="1053"/>
      <c r="IF25" s="1053"/>
      <c r="IG25" s="1053"/>
      <c r="IH25" s="1053"/>
      <c r="II25" s="1053"/>
      <c r="IJ25" s="1053"/>
      <c r="IK25" s="1053"/>
      <c r="IL25" s="1053"/>
      <c r="IM25" s="1053"/>
      <c r="IN25" s="1053"/>
      <c r="IO25" s="1053"/>
      <c r="IP25" s="1053"/>
      <c r="IQ25" s="1053"/>
      <c r="IR25" s="1053"/>
      <c r="IS25" s="1053"/>
      <c r="IT25" s="1053"/>
      <c r="IU25" s="1053"/>
      <c r="IV25" s="1053"/>
    </row>
    <row r="26" spans="1:256" ht="30" customHeight="1">
      <c r="A26" s="1053" t="s">
        <v>962</v>
      </c>
      <c r="B26" s="1053"/>
      <c r="C26" s="1053"/>
      <c r="D26" s="1053"/>
      <c r="E26" s="1053"/>
      <c r="F26" s="1053"/>
      <c r="G26" s="1053"/>
      <c r="H26" s="1053"/>
      <c r="I26" s="1053"/>
      <c r="J26" s="1053"/>
      <c r="K26" s="1053"/>
      <c r="W26" s="1053"/>
      <c r="X26" s="1053"/>
      <c r="Y26" s="1053"/>
      <c r="Z26" s="1053"/>
      <c r="AA26" s="1053"/>
      <c r="AB26" s="1053"/>
      <c r="AC26" s="1053"/>
      <c r="AD26" s="1053"/>
      <c r="AE26" s="1053"/>
      <c r="AF26" s="1053"/>
      <c r="AG26" s="1053"/>
      <c r="AH26" s="1053"/>
      <c r="AI26" s="1053"/>
      <c r="AJ26" s="1053"/>
      <c r="AK26" s="1053"/>
      <c r="AL26" s="1053"/>
      <c r="AM26" s="1053"/>
      <c r="AN26" s="1053"/>
      <c r="AO26" s="1053"/>
      <c r="AP26" s="1053"/>
      <c r="AQ26" s="1053"/>
      <c r="AR26" s="1053"/>
      <c r="AS26" s="1053"/>
      <c r="AT26" s="1053"/>
      <c r="AU26" s="1053"/>
      <c r="AV26" s="1053"/>
      <c r="AW26" s="1053"/>
      <c r="AX26" s="1053"/>
      <c r="AY26" s="1053"/>
      <c r="AZ26" s="1053"/>
      <c r="BA26" s="1053"/>
      <c r="BB26" s="1053"/>
      <c r="BC26" s="1053"/>
      <c r="BD26" s="1053"/>
      <c r="BE26" s="1053"/>
      <c r="BF26" s="1053"/>
      <c r="BG26" s="1053"/>
      <c r="BH26" s="1053"/>
      <c r="BI26" s="1053"/>
      <c r="BJ26" s="1053"/>
      <c r="BK26" s="1053"/>
      <c r="BL26" s="1053"/>
      <c r="BM26" s="1053"/>
      <c r="BN26" s="1053"/>
      <c r="BO26" s="1053"/>
      <c r="BP26" s="1053"/>
      <c r="BQ26" s="1053"/>
      <c r="BR26" s="1053"/>
      <c r="BS26" s="1053"/>
      <c r="BT26" s="1053"/>
      <c r="BU26" s="1053"/>
      <c r="BV26" s="1053"/>
      <c r="BW26" s="1053"/>
      <c r="BX26" s="1053"/>
      <c r="BY26" s="1053"/>
      <c r="BZ26" s="1053"/>
      <c r="CA26" s="1053"/>
      <c r="CB26" s="1053"/>
      <c r="CC26" s="1053"/>
      <c r="CD26" s="1053"/>
      <c r="CE26" s="1053"/>
      <c r="CF26" s="1053"/>
      <c r="CG26" s="1053"/>
      <c r="CH26" s="1053"/>
      <c r="CI26" s="1053"/>
      <c r="CJ26" s="1053"/>
      <c r="CK26" s="1053"/>
      <c r="CL26" s="1053"/>
      <c r="CM26" s="1053"/>
      <c r="CN26" s="1053"/>
      <c r="CO26" s="1053"/>
      <c r="CP26" s="1053"/>
      <c r="CQ26" s="1053"/>
      <c r="CR26" s="1053"/>
      <c r="CS26" s="1053"/>
      <c r="CT26" s="1053"/>
      <c r="CU26" s="1053"/>
      <c r="CV26" s="1053"/>
      <c r="CW26" s="1053"/>
      <c r="CX26" s="1053"/>
      <c r="CY26" s="1053"/>
      <c r="CZ26" s="1053"/>
      <c r="DA26" s="1053"/>
      <c r="DB26" s="1053"/>
      <c r="DC26" s="1053"/>
      <c r="DD26" s="1053"/>
      <c r="DE26" s="1053"/>
      <c r="DF26" s="1053"/>
      <c r="DG26" s="1053"/>
      <c r="DH26" s="1053"/>
      <c r="DI26" s="1053"/>
      <c r="DJ26" s="1053"/>
      <c r="DK26" s="1053"/>
      <c r="DL26" s="1053"/>
      <c r="DM26" s="1053"/>
      <c r="DN26" s="1053"/>
      <c r="DO26" s="1053"/>
      <c r="DP26" s="1053"/>
      <c r="DQ26" s="1053"/>
      <c r="DR26" s="1053"/>
      <c r="DS26" s="1053"/>
      <c r="DT26" s="1053"/>
      <c r="DU26" s="1053"/>
      <c r="DV26" s="1053"/>
      <c r="DW26" s="1053"/>
      <c r="DX26" s="1053"/>
      <c r="DY26" s="1053"/>
      <c r="DZ26" s="1053"/>
      <c r="EA26" s="1053"/>
      <c r="EB26" s="1053"/>
      <c r="EC26" s="1053"/>
      <c r="ED26" s="1053"/>
      <c r="EE26" s="1053"/>
      <c r="EF26" s="1053"/>
      <c r="EG26" s="1053"/>
      <c r="EH26" s="1053"/>
      <c r="EI26" s="1053"/>
      <c r="EJ26" s="1053"/>
      <c r="EK26" s="1053"/>
      <c r="EL26" s="1053"/>
      <c r="EM26" s="1053"/>
      <c r="EN26" s="1053"/>
      <c r="EO26" s="1053"/>
      <c r="EP26" s="1053"/>
      <c r="EQ26" s="1053"/>
      <c r="ER26" s="1053"/>
      <c r="ES26" s="1053"/>
      <c r="ET26" s="1053"/>
      <c r="EU26" s="1053"/>
      <c r="EV26" s="1053"/>
      <c r="EW26" s="1053"/>
      <c r="EX26" s="1053"/>
      <c r="EY26" s="1053"/>
      <c r="EZ26" s="1053"/>
      <c r="FA26" s="1053"/>
      <c r="FB26" s="1053"/>
      <c r="FC26" s="1053"/>
      <c r="FD26" s="1053"/>
      <c r="FE26" s="1053"/>
      <c r="FF26" s="1053"/>
      <c r="FG26" s="1053"/>
      <c r="FH26" s="1053"/>
      <c r="FI26" s="1053"/>
      <c r="FJ26" s="1053"/>
      <c r="FK26" s="1053"/>
      <c r="FL26" s="1053"/>
      <c r="FM26" s="1053"/>
      <c r="FN26" s="1053"/>
      <c r="FO26" s="1053"/>
      <c r="FP26" s="1053"/>
      <c r="FQ26" s="1053"/>
      <c r="FR26" s="1053"/>
      <c r="FS26" s="1053"/>
      <c r="FT26" s="1053"/>
      <c r="FU26" s="1053"/>
      <c r="FV26" s="1053"/>
      <c r="FW26" s="1053"/>
      <c r="FX26" s="1053"/>
      <c r="FY26" s="1053"/>
      <c r="FZ26" s="1053"/>
      <c r="GA26" s="1053"/>
      <c r="GB26" s="1053"/>
      <c r="GC26" s="1053"/>
      <c r="GD26" s="1053"/>
      <c r="GE26" s="1053"/>
      <c r="GF26" s="1053"/>
      <c r="GG26" s="1053"/>
      <c r="GH26" s="1053"/>
      <c r="GI26" s="1053"/>
      <c r="GJ26" s="1053"/>
      <c r="GK26" s="1053"/>
      <c r="GL26" s="1053"/>
      <c r="GM26" s="1053"/>
      <c r="GN26" s="1053"/>
      <c r="GO26" s="1053"/>
      <c r="GP26" s="1053"/>
      <c r="GQ26" s="1053"/>
      <c r="GR26" s="1053"/>
      <c r="GS26" s="1053"/>
      <c r="GT26" s="1053"/>
      <c r="GU26" s="1053"/>
      <c r="GV26" s="1053"/>
      <c r="GW26" s="1053"/>
      <c r="GX26" s="1053"/>
      <c r="GY26" s="1053"/>
      <c r="GZ26" s="1053"/>
      <c r="HA26" s="1053"/>
      <c r="HB26" s="1053"/>
      <c r="HC26" s="1053"/>
      <c r="HD26" s="1053"/>
      <c r="HE26" s="1053"/>
      <c r="HF26" s="1053"/>
      <c r="HG26" s="1053"/>
      <c r="HH26" s="1053"/>
      <c r="HI26" s="1053"/>
      <c r="HJ26" s="1053"/>
      <c r="HK26" s="1053"/>
      <c r="HL26" s="1053"/>
      <c r="HM26" s="1053"/>
      <c r="HN26" s="1053"/>
      <c r="HO26" s="1053"/>
      <c r="HP26" s="1053"/>
      <c r="HQ26" s="1053"/>
      <c r="HR26" s="1053"/>
      <c r="HS26" s="1053"/>
      <c r="HT26" s="1053"/>
      <c r="HU26" s="1053"/>
      <c r="HV26" s="1053"/>
      <c r="HW26" s="1053"/>
      <c r="HX26" s="1053"/>
      <c r="HY26" s="1053"/>
      <c r="HZ26" s="1053"/>
      <c r="IA26" s="1053"/>
      <c r="IB26" s="1053"/>
      <c r="IC26" s="1053"/>
      <c r="ID26" s="1053"/>
      <c r="IE26" s="1053"/>
      <c r="IF26" s="1053"/>
      <c r="IG26" s="1053"/>
      <c r="IH26" s="1053"/>
      <c r="II26" s="1053"/>
      <c r="IJ26" s="1053"/>
      <c r="IK26" s="1053"/>
      <c r="IL26" s="1053"/>
      <c r="IM26" s="1053"/>
      <c r="IN26" s="1053"/>
      <c r="IO26" s="1053"/>
      <c r="IP26" s="1053"/>
      <c r="IQ26" s="1053"/>
      <c r="IR26" s="1053"/>
      <c r="IS26" s="1053"/>
      <c r="IT26" s="1053"/>
      <c r="IU26" s="1053"/>
      <c r="IV26" s="1053"/>
    </row>
    <row r="27" spans="1:256" ht="30" customHeight="1">
      <c r="A27" s="1053" t="s">
        <v>961</v>
      </c>
      <c r="B27" s="1053"/>
      <c r="C27" s="1053"/>
      <c r="D27" s="1053"/>
      <c r="E27" s="1053"/>
      <c r="F27" s="1053"/>
      <c r="G27" s="1053"/>
      <c r="H27" s="1053"/>
      <c r="I27" s="1053"/>
      <c r="J27" s="1053"/>
      <c r="K27" s="1053"/>
      <c r="W27" s="1053"/>
      <c r="X27" s="1053"/>
      <c r="Y27" s="1053"/>
      <c r="Z27" s="1053"/>
      <c r="AA27" s="1053"/>
      <c r="AB27" s="1053"/>
      <c r="AC27" s="1053"/>
      <c r="AD27" s="1053"/>
      <c r="AE27" s="1053"/>
      <c r="AF27" s="1053"/>
      <c r="AG27" s="1053"/>
      <c r="AH27" s="1053"/>
      <c r="AI27" s="1053"/>
      <c r="AJ27" s="1053"/>
      <c r="AK27" s="1053"/>
      <c r="AL27" s="1053"/>
      <c r="AM27" s="1053"/>
      <c r="AN27" s="1053"/>
      <c r="AO27" s="1053"/>
      <c r="AP27" s="1053"/>
      <c r="AQ27" s="1053"/>
      <c r="AR27" s="1053"/>
      <c r="AS27" s="1053"/>
      <c r="AT27" s="1053"/>
      <c r="AU27" s="1053"/>
      <c r="AV27" s="1053"/>
      <c r="AW27" s="1053"/>
      <c r="AX27" s="1053"/>
      <c r="AY27" s="1053"/>
      <c r="AZ27" s="1053"/>
      <c r="BA27" s="1053"/>
      <c r="BB27" s="1053"/>
      <c r="BC27" s="1053"/>
      <c r="BD27" s="1053"/>
      <c r="BE27" s="1053"/>
      <c r="BF27" s="1053"/>
      <c r="BG27" s="1053"/>
      <c r="BH27" s="1053"/>
      <c r="BI27" s="1053"/>
      <c r="BJ27" s="1053"/>
      <c r="BK27" s="1053"/>
      <c r="BL27" s="1053"/>
      <c r="BM27" s="1053"/>
      <c r="BN27" s="1053"/>
      <c r="BO27" s="1053"/>
      <c r="BP27" s="1053"/>
      <c r="BQ27" s="1053"/>
      <c r="BR27" s="1053"/>
      <c r="BS27" s="1053"/>
      <c r="BT27" s="1053"/>
      <c r="BU27" s="1053"/>
      <c r="BV27" s="1053"/>
      <c r="BW27" s="1053"/>
      <c r="BX27" s="1053"/>
      <c r="BY27" s="1053"/>
      <c r="BZ27" s="1053"/>
      <c r="CA27" s="1053"/>
      <c r="CB27" s="1053"/>
      <c r="CC27" s="1053"/>
      <c r="CD27" s="1053"/>
      <c r="CE27" s="1053"/>
      <c r="CF27" s="1053"/>
      <c r="CG27" s="1053"/>
      <c r="CH27" s="1053"/>
      <c r="CI27" s="1053"/>
      <c r="CJ27" s="1053"/>
      <c r="CK27" s="1053"/>
      <c r="CL27" s="1053"/>
      <c r="CM27" s="1053"/>
      <c r="CN27" s="1053"/>
      <c r="CO27" s="1053"/>
      <c r="CP27" s="1053"/>
      <c r="CQ27" s="1053"/>
      <c r="CR27" s="1053"/>
      <c r="CS27" s="1053"/>
      <c r="CT27" s="1053"/>
      <c r="CU27" s="1053"/>
      <c r="CV27" s="1053"/>
      <c r="CW27" s="1053"/>
      <c r="CX27" s="1053"/>
      <c r="CY27" s="1053"/>
      <c r="CZ27" s="1053"/>
      <c r="DA27" s="1053"/>
      <c r="DB27" s="1053"/>
      <c r="DC27" s="1053"/>
      <c r="DD27" s="1053"/>
      <c r="DE27" s="1053"/>
      <c r="DF27" s="1053"/>
      <c r="DG27" s="1053"/>
      <c r="DH27" s="1053"/>
      <c r="DI27" s="1053"/>
      <c r="DJ27" s="1053"/>
      <c r="DK27" s="1053"/>
      <c r="DL27" s="1053"/>
      <c r="DM27" s="1053"/>
      <c r="DN27" s="1053"/>
      <c r="DO27" s="1053"/>
      <c r="DP27" s="1053"/>
      <c r="DQ27" s="1053"/>
      <c r="DR27" s="1053"/>
      <c r="DS27" s="1053"/>
      <c r="DT27" s="1053"/>
      <c r="DU27" s="1053"/>
      <c r="DV27" s="1053"/>
      <c r="DW27" s="1053"/>
      <c r="DX27" s="1053"/>
      <c r="DY27" s="1053"/>
      <c r="DZ27" s="1053"/>
      <c r="EA27" s="1053"/>
      <c r="EB27" s="1053"/>
      <c r="EC27" s="1053"/>
      <c r="ED27" s="1053"/>
      <c r="EE27" s="1053"/>
      <c r="EF27" s="1053"/>
      <c r="EG27" s="1053"/>
      <c r="EH27" s="1053"/>
      <c r="EI27" s="1053"/>
      <c r="EJ27" s="1053"/>
      <c r="EK27" s="1053"/>
      <c r="EL27" s="1053"/>
      <c r="EM27" s="1053"/>
      <c r="EN27" s="1053"/>
      <c r="EO27" s="1053"/>
      <c r="EP27" s="1053"/>
      <c r="EQ27" s="1053"/>
      <c r="ER27" s="1053"/>
      <c r="ES27" s="1053"/>
      <c r="ET27" s="1053"/>
      <c r="EU27" s="1053"/>
      <c r="EV27" s="1053"/>
      <c r="EW27" s="1053"/>
      <c r="EX27" s="1053"/>
      <c r="EY27" s="1053"/>
      <c r="EZ27" s="1053"/>
      <c r="FA27" s="1053"/>
      <c r="FB27" s="1053"/>
      <c r="FC27" s="1053"/>
      <c r="FD27" s="1053"/>
      <c r="FE27" s="1053"/>
      <c r="FF27" s="1053"/>
      <c r="FG27" s="1053"/>
      <c r="FH27" s="1053"/>
      <c r="FI27" s="1053"/>
      <c r="FJ27" s="1053"/>
      <c r="FK27" s="1053"/>
      <c r="FL27" s="1053"/>
      <c r="FM27" s="1053"/>
      <c r="FN27" s="1053"/>
      <c r="FO27" s="1053"/>
      <c r="FP27" s="1053"/>
      <c r="FQ27" s="1053"/>
      <c r="FR27" s="1053"/>
      <c r="FS27" s="1053"/>
      <c r="FT27" s="1053"/>
      <c r="FU27" s="1053"/>
      <c r="FV27" s="1053"/>
      <c r="FW27" s="1053"/>
      <c r="FX27" s="1053"/>
      <c r="FY27" s="1053"/>
      <c r="FZ27" s="1053"/>
      <c r="GA27" s="1053"/>
      <c r="GB27" s="1053"/>
      <c r="GC27" s="1053"/>
      <c r="GD27" s="1053"/>
      <c r="GE27" s="1053"/>
      <c r="GF27" s="1053"/>
      <c r="GG27" s="1053"/>
      <c r="GH27" s="1053"/>
      <c r="GI27" s="1053"/>
      <c r="GJ27" s="1053"/>
      <c r="GK27" s="1053"/>
      <c r="GL27" s="1053"/>
      <c r="GM27" s="1053"/>
      <c r="GN27" s="1053"/>
      <c r="GO27" s="1053"/>
      <c r="GP27" s="1053"/>
      <c r="GQ27" s="1053"/>
      <c r="GR27" s="1053"/>
      <c r="GS27" s="1053"/>
      <c r="GT27" s="1053"/>
      <c r="GU27" s="1053"/>
      <c r="GV27" s="1053"/>
      <c r="GW27" s="1053"/>
      <c r="GX27" s="1053"/>
      <c r="GY27" s="1053"/>
      <c r="GZ27" s="1053"/>
      <c r="HA27" s="1053"/>
      <c r="HB27" s="1053"/>
      <c r="HC27" s="1053"/>
      <c r="HD27" s="1053"/>
      <c r="HE27" s="1053"/>
      <c r="HF27" s="1053"/>
      <c r="HG27" s="1053"/>
      <c r="HH27" s="1053"/>
      <c r="HI27" s="1053"/>
      <c r="HJ27" s="1053"/>
      <c r="HK27" s="1053"/>
      <c r="HL27" s="1053"/>
      <c r="HM27" s="1053"/>
      <c r="HN27" s="1053"/>
      <c r="HO27" s="1053"/>
      <c r="HP27" s="1053"/>
      <c r="HQ27" s="1053"/>
      <c r="HR27" s="1053"/>
      <c r="HS27" s="1053"/>
      <c r="HT27" s="1053"/>
      <c r="HU27" s="1053"/>
      <c r="HV27" s="1053"/>
      <c r="HW27" s="1053"/>
      <c r="HX27" s="1053"/>
      <c r="HY27" s="1053"/>
      <c r="HZ27" s="1053"/>
      <c r="IA27" s="1053"/>
      <c r="IB27" s="1053"/>
      <c r="IC27" s="1053"/>
      <c r="ID27" s="1053"/>
      <c r="IE27" s="1053"/>
      <c r="IF27" s="1053"/>
      <c r="IG27" s="1053"/>
      <c r="IH27" s="1053"/>
      <c r="II27" s="1053"/>
      <c r="IJ27" s="1053"/>
      <c r="IK27" s="1053"/>
      <c r="IL27" s="1053"/>
      <c r="IM27" s="1053"/>
      <c r="IN27" s="1053"/>
      <c r="IO27" s="1053"/>
      <c r="IP27" s="1053"/>
      <c r="IQ27" s="1053"/>
      <c r="IR27" s="1053"/>
      <c r="IS27" s="1053"/>
      <c r="IT27" s="1053"/>
      <c r="IU27" s="1053"/>
      <c r="IV27" s="1053"/>
    </row>
    <row r="28" spans="1:256" ht="15" customHeight="1">
      <c r="A28" s="1053" t="s">
        <v>1053</v>
      </c>
      <c r="B28" s="1053"/>
      <c r="C28" s="1053"/>
      <c r="D28" s="1053"/>
      <c r="E28" s="1053"/>
      <c r="F28" s="1053"/>
      <c r="G28" s="1053"/>
      <c r="H28" s="1053"/>
      <c r="I28" s="1053"/>
      <c r="J28" s="1053"/>
      <c r="K28" s="1053"/>
      <c r="W28" s="1053"/>
      <c r="X28" s="1053"/>
      <c r="Y28" s="1053"/>
      <c r="Z28" s="1053"/>
      <c r="AA28" s="1053"/>
      <c r="AB28" s="1053"/>
      <c r="AC28" s="1053"/>
      <c r="AD28" s="1053"/>
      <c r="AE28" s="1053"/>
      <c r="AF28" s="1053"/>
      <c r="AG28" s="1053"/>
      <c r="AH28" s="1053"/>
      <c r="AI28" s="1053"/>
      <c r="AJ28" s="1053"/>
      <c r="AK28" s="1053"/>
      <c r="AL28" s="1053"/>
      <c r="AM28" s="1053"/>
      <c r="AN28" s="1053"/>
      <c r="AO28" s="1053"/>
      <c r="AP28" s="1053"/>
      <c r="AQ28" s="1053"/>
      <c r="AR28" s="1053"/>
      <c r="AS28" s="1053"/>
      <c r="AT28" s="1053"/>
      <c r="AU28" s="1053"/>
      <c r="AV28" s="1053"/>
      <c r="AW28" s="1053"/>
      <c r="AX28" s="1053"/>
      <c r="AY28" s="1053"/>
      <c r="AZ28" s="1053"/>
      <c r="BA28" s="1053"/>
      <c r="BB28" s="1053"/>
      <c r="BC28" s="1053"/>
      <c r="BD28" s="1053"/>
      <c r="BE28" s="1053"/>
      <c r="BF28" s="1053"/>
      <c r="BG28" s="1053"/>
      <c r="BH28" s="1053"/>
      <c r="BI28" s="1053"/>
      <c r="BJ28" s="1053"/>
      <c r="BK28" s="1053"/>
      <c r="BL28" s="1053"/>
      <c r="BM28" s="1053"/>
      <c r="BN28" s="1053"/>
      <c r="BO28" s="1053"/>
      <c r="BP28" s="1053"/>
      <c r="BQ28" s="1053"/>
      <c r="BR28" s="1053"/>
      <c r="BS28" s="1053"/>
      <c r="BT28" s="1053"/>
      <c r="BU28" s="1053"/>
      <c r="BV28" s="1053"/>
      <c r="BW28" s="1053"/>
      <c r="BX28" s="1053"/>
      <c r="BY28" s="1053"/>
      <c r="BZ28" s="1053"/>
      <c r="CA28" s="1053"/>
      <c r="CB28" s="1053"/>
      <c r="CC28" s="1053"/>
      <c r="CD28" s="1053"/>
      <c r="CE28" s="1053"/>
      <c r="CF28" s="1053"/>
      <c r="CG28" s="1053"/>
      <c r="CH28" s="1053"/>
      <c r="CI28" s="1053"/>
      <c r="CJ28" s="1053"/>
      <c r="CK28" s="1053"/>
      <c r="CL28" s="1053"/>
      <c r="CM28" s="1053"/>
      <c r="CN28" s="1053"/>
      <c r="CO28" s="1053"/>
      <c r="CP28" s="1053"/>
      <c r="CQ28" s="1053"/>
      <c r="CR28" s="1053"/>
      <c r="CS28" s="1053"/>
      <c r="CT28" s="1053"/>
      <c r="CU28" s="1053"/>
      <c r="CV28" s="1053"/>
      <c r="CW28" s="1053"/>
      <c r="CX28" s="1053"/>
      <c r="CY28" s="1053"/>
      <c r="CZ28" s="1053"/>
      <c r="DA28" s="1053"/>
      <c r="DB28" s="1053"/>
      <c r="DC28" s="1053"/>
      <c r="DD28" s="1053"/>
      <c r="DE28" s="1053"/>
      <c r="DF28" s="1053"/>
      <c r="DG28" s="1053"/>
      <c r="DH28" s="1053"/>
      <c r="DI28" s="1053"/>
      <c r="DJ28" s="1053"/>
      <c r="DK28" s="1053"/>
      <c r="DL28" s="1053"/>
      <c r="DM28" s="1053"/>
      <c r="DN28" s="1053"/>
      <c r="DO28" s="1053"/>
      <c r="DP28" s="1053"/>
      <c r="DQ28" s="1053"/>
      <c r="DR28" s="1053"/>
      <c r="DS28" s="1053"/>
      <c r="DT28" s="1053"/>
      <c r="DU28" s="1053"/>
      <c r="DV28" s="1053"/>
      <c r="DW28" s="1053"/>
      <c r="DX28" s="1053"/>
      <c r="DY28" s="1053"/>
      <c r="DZ28" s="1053"/>
      <c r="EA28" s="1053"/>
      <c r="EB28" s="1053"/>
      <c r="EC28" s="1053"/>
      <c r="ED28" s="1053"/>
      <c r="EE28" s="1053"/>
      <c r="EF28" s="1053"/>
      <c r="EG28" s="1053"/>
      <c r="EH28" s="1053"/>
      <c r="EI28" s="1053"/>
      <c r="EJ28" s="1053"/>
      <c r="EK28" s="1053"/>
      <c r="EL28" s="1053"/>
      <c r="EM28" s="1053"/>
      <c r="EN28" s="1053"/>
      <c r="EO28" s="1053"/>
      <c r="EP28" s="1053"/>
      <c r="EQ28" s="1053"/>
      <c r="ER28" s="1053"/>
      <c r="ES28" s="1053"/>
      <c r="ET28" s="1053"/>
      <c r="EU28" s="1053"/>
      <c r="EV28" s="1053"/>
      <c r="EW28" s="1053"/>
      <c r="EX28" s="1053"/>
      <c r="EY28" s="1053"/>
      <c r="EZ28" s="1053"/>
      <c r="FA28" s="1053"/>
      <c r="FB28" s="1053"/>
      <c r="FC28" s="1053"/>
      <c r="FD28" s="1053"/>
      <c r="FE28" s="1053"/>
      <c r="FF28" s="1053"/>
      <c r="FG28" s="1053"/>
      <c r="FH28" s="1053"/>
      <c r="FI28" s="1053"/>
      <c r="FJ28" s="1053"/>
      <c r="FK28" s="1053"/>
      <c r="FL28" s="1053"/>
      <c r="FM28" s="1053"/>
      <c r="FN28" s="1053"/>
      <c r="FO28" s="1053"/>
      <c r="FP28" s="1053"/>
      <c r="FQ28" s="1053"/>
      <c r="FR28" s="1053"/>
      <c r="FS28" s="1053"/>
      <c r="FT28" s="1053"/>
      <c r="FU28" s="1053"/>
      <c r="FV28" s="1053"/>
      <c r="FW28" s="1053"/>
      <c r="FX28" s="1053"/>
      <c r="FY28" s="1053"/>
      <c r="FZ28" s="1053"/>
      <c r="GA28" s="1053"/>
      <c r="GB28" s="1053"/>
      <c r="GC28" s="1053"/>
      <c r="GD28" s="1053"/>
      <c r="GE28" s="1053"/>
      <c r="GF28" s="1053"/>
      <c r="GG28" s="1053"/>
      <c r="GH28" s="1053"/>
      <c r="GI28" s="1053"/>
      <c r="GJ28" s="1053"/>
      <c r="GK28" s="1053"/>
      <c r="GL28" s="1053"/>
      <c r="GM28" s="1053"/>
      <c r="GN28" s="1053"/>
      <c r="GO28" s="1053"/>
      <c r="GP28" s="1053"/>
      <c r="GQ28" s="1053"/>
      <c r="GR28" s="1053"/>
      <c r="GS28" s="1053"/>
      <c r="GT28" s="1053"/>
      <c r="GU28" s="1053"/>
      <c r="GV28" s="1053"/>
      <c r="GW28" s="1053"/>
      <c r="GX28" s="1053"/>
      <c r="GY28" s="1053"/>
      <c r="GZ28" s="1053"/>
      <c r="HA28" s="1053"/>
      <c r="HB28" s="1053"/>
      <c r="HC28" s="1053"/>
      <c r="HD28" s="1053"/>
      <c r="HE28" s="1053"/>
      <c r="HF28" s="1053"/>
      <c r="HG28" s="1053"/>
      <c r="HH28" s="1053"/>
      <c r="HI28" s="1053"/>
      <c r="HJ28" s="1053"/>
      <c r="HK28" s="1053"/>
      <c r="HL28" s="1053"/>
      <c r="HM28" s="1053"/>
      <c r="HN28" s="1053"/>
      <c r="HO28" s="1053"/>
      <c r="HP28" s="1053"/>
      <c r="HQ28" s="1053"/>
      <c r="HR28" s="1053"/>
      <c r="HS28" s="1053"/>
      <c r="HT28" s="1053"/>
      <c r="HU28" s="1053"/>
      <c r="HV28" s="1053"/>
      <c r="HW28" s="1053"/>
      <c r="HX28" s="1053"/>
      <c r="HY28" s="1053"/>
      <c r="HZ28" s="1053"/>
      <c r="IA28" s="1053"/>
      <c r="IB28" s="1053"/>
      <c r="IC28" s="1053"/>
      <c r="ID28" s="1053"/>
      <c r="IE28" s="1053"/>
      <c r="IF28" s="1053"/>
      <c r="IG28" s="1053"/>
      <c r="IH28" s="1053"/>
      <c r="II28" s="1053"/>
      <c r="IJ28" s="1053"/>
      <c r="IK28" s="1053"/>
      <c r="IL28" s="1053"/>
      <c r="IM28" s="1053"/>
      <c r="IN28" s="1053"/>
      <c r="IO28" s="1053"/>
      <c r="IP28" s="1053"/>
      <c r="IQ28" s="1053"/>
      <c r="IR28" s="1053"/>
      <c r="IS28" s="1053"/>
      <c r="IT28" s="1053"/>
      <c r="IU28" s="1053"/>
      <c r="IV28" s="1053"/>
    </row>
    <row r="29" spans="1:256" ht="30" customHeight="1">
      <c r="A29" s="1053" t="s">
        <v>1054</v>
      </c>
      <c r="B29" s="1053"/>
      <c r="C29" s="1053"/>
      <c r="D29" s="1053"/>
      <c r="E29" s="1053"/>
      <c r="F29" s="1053"/>
      <c r="G29" s="1053"/>
      <c r="H29" s="1053"/>
      <c r="I29" s="1053"/>
      <c r="J29" s="1053"/>
      <c r="K29" s="1053"/>
      <c r="W29" s="1053"/>
      <c r="X29" s="1053"/>
      <c r="Y29" s="1053"/>
      <c r="Z29" s="1053"/>
      <c r="AA29" s="1053"/>
      <c r="AB29" s="1053"/>
      <c r="AC29" s="1053"/>
      <c r="AD29" s="1053"/>
      <c r="AE29" s="1053"/>
      <c r="AF29" s="1053"/>
      <c r="AG29" s="1053"/>
      <c r="AH29" s="1053"/>
      <c r="AI29" s="1053"/>
      <c r="AJ29" s="1053"/>
      <c r="AK29" s="1053"/>
      <c r="AL29" s="1053"/>
      <c r="AM29" s="1053"/>
      <c r="AN29" s="1053"/>
      <c r="AO29" s="1053"/>
      <c r="AP29" s="1053"/>
      <c r="AQ29" s="1053"/>
      <c r="AR29" s="1053"/>
      <c r="AS29" s="1053"/>
      <c r="AT29" s="1053"/>
      <c r="AU29" s="1053"/>
      <c r="AV29" s="1053"/>
      <c r="AW29" s="1053"/>
      <c r="AX29" s="1053"/>
      <c r="AY29" s="1053"/>
      <c r="AZ29" s="1053"/>
      <c r="BA29" s="1053"/>
      <c r="BB29" s="1053"/>
      <c r="BC29" s="1053"/>
      <c r="BD29" s="1053"/>
      <c r="BE29" s="1053"/>
      <c r="BF29" s="1053"/>
      <c r="BG29" s="1053"/>
      <c r="BH29" s="1053"/>
      <c r="BI29" s="1053"/>
      <c r="BJ29" s="1053"/>
      <c r="BK29" s="1053"/>
      <c r="BL29" s="1053"/>
      <c r="BM29" s="1053"/>
      <c r="BN29" s="1053"/>
      <c r="BO29" s="1053"/>
      <c r="BP29" s="1053"/>
      <c r="BQ29" s="1053"/>
      <c r="BR29" s="1053"/>
      <c r="BS29" s="1053"/>
      <c r="BT29" s="1053"/>
      <c r="BU29" s="1053"/>
      <c r="BV29" s="1053"/>
      <c r="BW29" s="1053"/>
      <c r="BX29" s="1053"/>
      <c r="BY29" s="1053"/>
      <c r="BZ29" s="1053"/>
      <c r="CA29" s="1053"/>
      <c r="CB29" s="1053"/>
      <c r="CC29" s="1053"/>
      <c r="CD29" s="1053"/>
      <c r="CE29" s="1053"/>
      <c r="CF29" s="1053"/>
      <c r="CG29" s="1053"/>
      <c r="CH29" s="1053"/>
      <c r="CI29" s="1053"/>
      <c r="CJ29" s="1053"/>
      <c r="CK29" s="1053"/>
      <c r="CL29" s="1053"/>
      <c r="CM29" s="1053"/>
      <c r="CN29" s="1053"/>
      <c r="CO29" s="1053"/>
      <c r="CP29" s="1053"/>
      <c r="CQ29" s="1053"/>
      <c r="CR29" s="1053"/>
      <c r="CS29" s="1053"/>
      <c r="CT29" s="1053"/>
      <c r="CU29" s="1053"/>
      <c r="CV29" s="1053"/>
      <c r="CW29" s="1053"/>
      <c r="CX29" s="1053"/>
      <c r="CY29" s="1053"/>
      <c r="CZ29" s="1053"/>
      <c r="DA29" s="1053"/>
      <c r="DB29" s="1053"/>
      <c r="DC29" s="1053"/>
      <c r="DD29" s="1053"/>
      <c r="DE29" s="1053"/>
      <c r="DF29" s="1053"/>
      <c r="DG29" s="1053"/>
      <c r="DH29" s="1053"/>
      <c r="DI29" s="1053"/>
      <c r="DJ29" s="1053"/>
      <c r="DK29" s="1053"/>
      <c r="DL29" s="1053"/>
      <c r="DM29" s="1053"/>
      <c r="DN29" s="1053"/>
      <c r="DO29" s="1053"/>
      <c r="DP29" s="1053"/>
      <c r="DQ29" s="1053"/>
      <c r="DR29" s="1053"/>
      <c r="DS29" s="1053"/>
      <c r="DT29" s="1053"/>
      <c r="DU29" s="1053"/>
      <c r="DV29" s="1053"/>
      <c r="DW29" s="1053"/>
      <c r="DX29" s="1053"/>
      <c r="DY29" s="1053"/>
      <c r="DZ29" s="1053"/>
      <c r="EA29" s="1053"/>
      <c r="EB29" s="1053"/>
      <c r="EC29" s="1053"/>
      <c r="ED29" s="1053"/>
      <c r="EE29" s="1053"/>
      <c r="EF29" s="1053"/>
      <c r="EG29" s="1053"/>
      <c r="EH29" s="1053"/>
      <c r="EI29" s="1053"/>
      <c r="EJ29" s="1053"/>
      <c r="EK29" s="1053"/>
      <c r="EL29" s="1053"/>
      <c r="EM29" s="1053"/>
      <c r="EN29" s="1053"/>
      <c r="EO29" s="1053"/>
      <c r="EP29" s="1053"/>
      <c r="EQ29" s="1053"/>
      <c r="ER29" s="1053"/>
      <c r="ES29" s="1053"/>
      <c r="ET29" s="1053"/>
      <c r="EU29" s="1053"/>
      <c r="EV29" s="1053"/>
      <c r="EW29" s="1053"/>
      <c r="EX29" s="1053"/>
      <c r="EY29" s="1053"/>
      <c r="EZ29" s="1053"/>
      <c r="FA29" s="1053"/>
      <c r="FB29" s="1053"/>
      <c r="FC29" s="1053"/>
      <c r="FD29" s="1053"/>
      <c r="FE29" s="1053"/>
      <c r="FF29" s="1053"/>
      <c r="FG29" s="1053"/>
      <c r="FH29" s="1053"/>
      <c r="FI29" s="1053"/>
      <c r="FJ29" s="1053"/>
      <c r="FK29" s="1053"/>
      <c r="FL29" s="1053"/>
      <c r="FM29" s="1053"/>
      <c r="FN29" s="1053"/>
      <c r="FO29" s="1053"/>
      <c r="FP29" s="1053"/>
      <c r="FQ29" s="1053"/>
      <c r="FR29" s="1053"/>
      <c r="FS29" s="1053"/>
      <c r="FT29" s="1053"/>
      <c r="FU29" s="1053"/>
      <c r="FV29" s="1053"/>
      <c r="FW29" s="1053"/>
      <c r="FX29" s="1053"/>
      <c r="FY29" s="1053"/>
      <c r="FZ29" s="1053"/>
      <c r="GA29" s="1053"/>
      <c r="GB29" s="1053"/>
      <c r="GC29" s="1053"/>
      <c r="GD29" s="1053"/>
      <c r="GE29" s="1053"/>
      <c r="GF29" s="1053"/>
      <c r="GG29" s="1053"/>
      <c r="GH29" s="1053"/>
      <c r="GI29" s="1053"/>
      <c r="GJ29" s="1053"/>
      <c r="GK29" s="1053"/>
      <c r="GL29" s="1053"/>
      <c r="GM29" s="1053"/>
      <c r="GN29" s="1053"/>
      <c r="GO29" s="1053"/>
      <c r="GP29" s="1053"/>
      <c r="GQ29" s="1053"/>
      <c r="GR29" s="1053"/>
      <c r="GS29" s="1053"/>
      <c r="GT29" s="1053"/>
      <c r="GU29" s="1053"/>
      <c r="GV29" s="1053"/>
      <c r="GW29" s="1053"/>
      <c r="GX29" s="1053"/>
      <c r="GY29" s="1053"/>
      <c r="GZ29" s="1053"/>
      <c r="HA29" s="1053"/>
      <c r="HB29" s="1053"/>
      <c r="HC29" s="1053"/>
      <c r="HD29" s="1053"/>
      <c r="HE29" s="1053"/>
      <c r="HF29" s="1053"/>
      <c r="HG29" s="1053"/>
      <c r="HH29" s="1053"/>
      <c r="HI29" s="1053"/>
      <c r="HJ29" s="1053"/>
      <c r="HK29" s="1053"/>
      <c r="HL29" s="1053"/>
      <c r="HM29" s="1053"/>
      <c r="HN29" s="1053"/>
      <c r="HO29" s="1053"/>
      <c r="HP29" s="1053"/>
      <c r="HQ29" s="1053"/>
      <c r="HR29" s="1053"/>
      <c r="HS29" s="1053"/>
      <c r="HT29" s="1053"/>
      <c r="HU29" s="1053"/>
      <c r="HV29" s="1053"/>
      <c r="HW29" s="1053"/>
      <c r="HX29" s="1053"/>
      <c r="HY29" s="1053"/>
      <c r="HZ29" s="1053"/>
      <c r="IA29" s="1053"/>
      <c r="IB29" s="1053"/>
      <c r="IC29" s="1053"/>
      <c r="ID29" s="1053"/>
      <c r="IE29" s="1053"/>
      <c r="IF29" s="1053"/>
      <c r="IG29" s="1053"/>
      <c r="IH29" s="1053"/>
      <c r="II29" s="1053"/>
      <c r="IJ29" s="1053"/>
      <c r="IK29" s="1053"/>
      <c r="IL29" s="1053"/>
      <c r="IM29" s="1053"/>
      <c r="IN29" s="1053"/>
      <c r="IO29" s="1053"/>
      <c r="IP29" s="1053"/>
      <c r="IQ29" s="1053"/>
      <c r="IR29" s="1053"/>
      <c r="IS29" s="1053"/>
      <c r="IT29" s="1053"/>
      <c r="IU29" s="1053"/>
      <c r="IV29" s="1053"/>
    </row>
    <row r="30" spans="1:256" ht="15" customHeight="1">
      <c r="A30" s="1053" t="s">
        <v>1057</v>
      </c>
      <c r="B30" s="1053"/>
      <c r="C30" s="1053"/>
      <c r="D30" s="1053"/>
      <c r="E30" s="1053"/>
      <c r="F30" s="1053"/>
      <c r="G30" s="1053"/>
      <c r="H30" s="1053"/>
      <c r="I30" s="1053"/>
      <c r="J30" s="1053"/>
      <c r="K30" s="1053"/>
      <c r="W30" s="1053"/>
      <c r="X30" s="1053"/>
      <c r="Y30" s="1053"/>
      <c r="Z30" s="1053"/>
      <c r="AA30" s="1053"/>
      <c r="AB30" s="1053"/>
      <c r="AC30" s="1053"/>
      <c r="AD30" s="1053"/>
      <c r="AE30" s="1053"/>
      <c r="AF30" s="1053"/>
      <c r="AG30" s="1053"/>
      <c r="AH30" s="1053"/>
      <c r="AI30" s="1053"/>
      <c r="AJ30" s="1053"/>
      <c r="AK30" s="1053"/>
      <c r="AL30" s="1053"/>
      <c r="AM30" s="1053"/>
      <c r="AN30" s="1053"/>
      <c r="AO30" s="1053"/>
      <c r="AP30" s="1053"/>
      <c r="AQ30" s="1053"/>
      <c r="AR30" s="1053"/>
      <c r="AS30" s="1053"/>
      <c r="AT30" s="1053"/>
      <c r="AU30" s="1053"/>
      <c r="AV30" s="1053"/>
      <c r="AW30" s="1053"/>
      <c r="AX30" s="1053"/>
      <c r="AY30" s="1053"/>
      <c r="AZ30" s="1053"/>
      <c r="BA30" s="1053"/>
      <c r="BB30" s="1053"/>
      <c r="BC30" s="1053"/>
      <c r="BD30" s="1053"/>
      <c r="BE30" s="1053"/>
      <c r="BF30" s="1053"/>
      <c r="BG30" s="1053"/>
      <c r="BH30" s="1053"/>
      <c r="BI30" s="1053"/>
      <c r="BJ30" s="1053"/>
      <c r="BK30" s="1053"/>
      <c r="BL30" s="1053"/>
      <c r="BM30" s="1053"/>
      <c r="BN30" s="1053"/>
      <c r="BO30" s="1053"/>
      <c r="BP30" s="1053"/>
      <c r="BQ30" s="1053"/>
      <c r="BR30" s="1053"/>
      <c r="BS30" s="1053"/>
      <c r="BT30" s="1053"/>
      <c r="BU30" s="1053"/>
      <c r="BV30" s="1053"/>
      <c r="BW30" s="1053"/>
      <c r="BX30" s="1053"/>
      <c r="BY30" s="1053"/>
      <c r="BZ30" s="1053"/>
      <c r="CA30" s="1053"/>
      <c r="CB30" s="1053"/>
      <c r="CC30" s="1053"/>
      <c r="CD30" s="1053"/>
      <c r="CE30" s="1053"/>
      <c r="CF30" s="1053"/>
      <c r="CG30" s="1053"/>
      <c r="CH30" s="1053"/>
      <c r="CI30" s="1053"/>
      <c r="CJ30" s="1053"/>
      <c r="CK30" s="1053"/>
      <c r="CL30" s="1053"/>
      <c r="CM30" s="1053"/>
      <c r="CN30" s="1053"/>
      <c r="CO30" s="1053"/>
      <c r="CP30" s="1053"/>
      <c r="CQ30" s="1053"/>
      <c r="CR30" s="1053"/>
      <c r="CS30" s="1053"/>
      <c r="CT30" s="1053"/>
      <c r="CU30" s="1053"/>
      <c r="CV30" s="1053"/>
      <c r="CW30" s="1053"/>
      <c r="CX30" s="1053"/>
      <c r="CY30" s="1053"/>
      <c r="CZ30" s="1053"/>
      <c r="DA30" s="1053"/>
      <c r="DB30" s="1053"/>
      <c r="DC30" s="1053"/>
      <c r="DD30" s="1053"/>
      <c r="DE30" s="1053"/>
      <c r="DF30" s="1053"/>
      <c r="DG30" s="1053"/>
      <c r="DH30" s="1053"/>
      <c r="DI30" s="1053"/>
      <c r="DJ30" s="1053"/>
      <c r="DK30" s="1053"/>
      <c r="DL30" s="1053"/>
      <c r="DM30" s="1053"/>
      <c r="DN30" s="1053"/>
      <c r="DO30" s="1053"/>
      <c r="DP30" s="1053"/>
      <c r="DQ30" s="1053"/>
      <c r="DR30" s="1053"/>
      <c r="DS30" s="1053"/>
      <c r="DT30" s="1053"/>
      <c r="DU30" s="1053"/>
      <c r="DV30" s="1053"/>
      <c r="DW30" s="1053"/>
      <c r="DX30" s="1053"/>
      <c r="DY30" s="1053"/>
      <c r="DZ30" s="1053"/>
      <c r="EA30" s="1053"/>
      <c r="EB30" s="1053"/>
      <c r="EC30" s="1053"/>
      <c r="ED30" s="1053"/>
      <c r="EE30" s="1053"/>
      <c r="EF30" s="1053"/>
      <c r="EG30" s="1053"/>
      <c r="EH30" s="1053"/>
      <c r="EI30" s="1053"/>
      <c r="EJ30" s="1053"/>
      <c r="EK30" s="1053"/>
      <c r="EL30" s="1053"/>
      <c r="EM30" s="1053"/>
      <c r="EN30" s="1053"/>
      <c r="EO30" s="1053"/>
      <c r="EP30" s="1053"/>
      <c r="EQ30" s="1053"/>
      <c r="ER30" s="1053"/>
      <c r="ES30" s="1053"/>
      <c r="ET30" s="1053"/>
      <c r="EU30" s="1053"/>
      <c r="EV30" s="1053"/>
      <c r="EW30" s="1053"/>
      <c r="EX30" s="1053"/>
      <c r="EY30" s="1053"/>
      <c r="EZ30" s="1053"/>
      <c r="FA30" s="1053"/>
      <c r="FB30" s="1053"/>
      <c r="FC30" s="1053"/>
      <c r="FD30" s="1053"/>
      <c r="FE30" s="1053"/>
      <c r="FF30" s="1053"/>
      <c r="FG30" s="1053"/>
      <c r="FH30" s="1053"/>
      <c r="FI30" s="1053"/>
      <c r="FJ30" s="1053"/>
      <c r="FK30" s="1053"/>
      <c r="FL30" s="1053"/>
      <c r="FM30" s="1053"/>
      <c r="FN30" s="1053"/>
      <c r="FO30" s="1053"/>
      <c r="FP30" s="1053"/>
      <c r="FQ30" s="1053"/>
      <c r="FR30" s="1053"/>
      <c r="FS30" s="1053"/>
      <c r="FT30" s="1053"/>
      <c r="FU30" s="1053"/>
      <c r="FV30" s="1053"/>
      <c r="FW30" s="1053"/>
      <c r="FX30" s="1053"/>
      <c r="FY30" s="1053"/>
      <c r="FZ30" s="1053"/>
      <c r="GA30" s="1053"/>
      <c r="GB30" s="1053"/>
      <c r="GC30" s="1053"/>
      <c r="GD30" s="1053"/>
      <c r="GE30" s="1053"/>
      <c r="GF30" s="1053"/>
      <c r="GG30" s="1053"/>
      <c r="GH30" s="1053"/>
      <c r="GI30" s="1053"/>
      <c r="GJ30" s="1053"/>
      <c r="GK30" s="1053"/>
      <c r="GL30" s="1053"/>
      <c r="GM30" s="1053"/>
      <c r="GN30" s="1053"/>
      <c r="GO30" s="1053"/>
      <c r="GP30" s="1053"/>
      <c r="GQ30" s="1053"/>
      <c r="GR30" s="1053"/>
      <c r="GS30" s="1053"/>
      <c r="GT30" s="1053"/>
      <c r="GU30" s="1053"/>
      <c r="GV30" s="1053"/>
      <c r="GW30" s="1053"/>
      <c r="GX30" s="1053"/>
      <c r="GY30" s="1053"/>
      <c r="GZ30" s="1053"/>
      <c r="HA30" s="1053"/>
      <c r="HB30" s="1053"/>
      <c r="HC30" s="1053"/>
      <c r="HD30" s="1053"/>
      <c r="HE30" s="1053"/>
      <c r="HF30" s="1053"/>
      <c r="HG30" s="1053"/>
      <c r="HH30" s="1053"/>
      <c r="HI30" s="1053"/>
      <c r="HJ30" s="1053"/>
      <c r="HK30" s="1053"/>
      <c r="HL30" s="1053"/>
      <c r="HM30" s="1053"/>
      <c r="HN30" s="1053"/>
      <c r="HO30" s="1053"/>
      <c r="HP30" s="1053"/>
      <c r="HQ30" s="1053"/>
      <c r="HR30" s="1053"/>
      <c r="HS30" s="1053"/>
      <c r="HT30" s="1053"/>
      <c r="HU30" s="1053"/>
      <c r="HV30" s="1053"/>
      <c r="HW30" s="1053"/>
      <c r="HX30" s="1053"/>
      <c r="HY30" s="1053"/>
      <c r="HZ30" s="1053"/>
      <c r="IA30" s="1053"/>
      <c r="IB30" s="1053"/>
      <c r="IC30" s="1053"/>
      <c r="ID30" s="1053"/>
      <c r="IE30" s="1053"/>
      <c r="IF30" s="1053"/>
      <c r="IG30" s="1053"/>
      <c r="IH30" s="1053"/>
      <c r="II30" s="1053"/>
      <c r="IJ30" s="1053"/>
      <c r="IK30" s="1053"/>
      <c r="IL30" s="1053"/>
      <c r="IM30" s="1053"/>
      <c r="IN30" s="1053"/>
      <c r="IO30" s="1053"/>
      <c r="IP30" s="1053"/>
      <c r="IQ30" s="1053"/>
      <c r="IR30" s="1053"/>
      <c r="IS30" s="1053"/>
      <c r="IT30" s="1053"/>
      <c r="IU30" s="1053"/>
      <c r="IV30" s="1053"/>
    </row>
    <row r="31" spans="1:256" ht="30" customHeight="1">
      <c r="A31" s="1053" t="s">
        <v>242</v>
      </c>
      <c r="B31" s="1053"/>
      <c r="C31" s="1053"/>
      <c r="D31" s="1053"/>
      <c r="E31" s="1053"/>
      <c r="F31" s="1053"/>
      <c r="G31" s="1053"/>
      <c r="H31" s="1053"/>
      <c r="I31" s="1053"/>
      <c r="J31" s="1053"/>
      <c r="K31" s="1053"/>
      <c r="W31" s="1053"/>
      <c r="X31" s="1053"/>
      <c r="Y31" s="1053"/>
      <c r="Z31" s="1053"/>
      <c r="AA31" s="1053"/>
      <c r="AB31" s="1053"/>
      <c r="AC31" s="1053"/>
      <c r="AD31" s="1053"/>
      <c r="AE31" s="1053"/>
      <c r="AF31" s="1053"/>
      <c r="AG31" s="1053"/>
      <c r="AH31" s="1053"/>
      <c r="AI31" s="1053"/>
      <c r="AJ31" s="1053"/>
      <c r="AK31" s="1053"/>
      <c r="AL31" s="1053"/>
      <c r="AM31" s="1053"/>
      <c r="AN31" s="1053"/>
      <c r="AO31" s="1053"/>
      <c r="AP31" s="1053"/>
      <c r="AQ31" s="1053"/>
      <c r="AR31" s="1053"/>
      <c r="AS31" s="1053"/>
      <c r="AT31" s="1053"/>
      <c r="AU31" s="1053"/>
      <c r="AV31" s="1053"/>
      <c r="AW31" s="1053"/>
      <c r="AX31" s="1053"/>
      <c r="AY31" s="1053"/>
      <c r="AZ31" s="1053"/>
      <c r="BA31" s="1053"/>
      <c r="BB31" s="1053"/>
      <c r="BC31" s="1053"/>
      <c r="BD31" s="1053"/>
      <c r="BE31" s="1053"/>
      <c r="BF31" s="1053"/>
      <c r="BG31" s="1053"/>
      <c r="BH31" s="1053"/>
      <c r="BI31" s="1053"/>
      <c r="BJ31" s="1053"/>
      <c r="BK31" s="1053"/>
      <c r="BL31" s="1053"/>
      <c r="BM31" s="1053"/>
      <c r="BN31" s="1053"/>
      <c r="BO31" s="1053"/>
      <c r="BP31" s="1053"/>
      <c r="BQ31" s="1053"/>
      <c r="BR31" s="1053"/>
      <c r="BS31" s="1053"/>
      <c r="BT31" s="1053"/>
      <c r="BU31" s="1053"/>
      <c r="BV31" s="1053"/>
      <c r="BW31" s="1053"/>
      <c r="BX31" s="1053"/>
      <c r="BY31" s="1053"/>
      <c r="BZ31" s="1053"/>
      <c r="CA31" s="1053"/>
      <c r="CB31" s="1053"/>
      <c r="CC31" s="1053"/>
      <c r="CD31" s="1053"/>
      <c r="CE31" s="1053"/>
      <c r="CF31" s="1053"/>
      <c r="CG31" s="1053"/>
      <c r="CH31" s="1053"/>
      <c r="CI31" s="1053"/>
      <c r="CJ31" s="1053"/>
      <c r="CK31" s="1053"/>
      <c r="CL31" s="1053"/>
      <c r="CM31" s="1053"/>
      <c r="CN31" s="1053"/>
      <c r="CO31" s="1053"/>
      <c r="CP31" s="1053"/>
      <c r="CQ31" s="1053"/>
      <c r="CR31" s="1053"/>
      <c r="CS31" s="1053"/>
      <c r="CT31" s="1053"/>
      <c r="CU31" s="1053"/>
      <c r="CV31" s="1053"/>
      <c r="CW31" s="1053"/>
      <c r="CX31" s="1053"/>
      <c r="CY31" s="1053"/>
      <c r="CZ31" s="1053"/>
      <c r="DA31" s="1053"/>
      <c r="DB31" s="1053"/>
      <c r="DC31" s="1053"/>
      <c r="DD31" s="1053"/>
      <c r="DE31" s="1053"/>
      <c r="DF31" s="1053"/>
      <c r="DG31" s="1053"/>
      <c r="DH31" s="1053"/>
      <c r="DI31" s="1053"/>
      <c r="DJ31" s="1053"/>
      <c r="DK31" s="1053"/>
      <c r="DL31" s="1053"/>
      <c r="DM31" s="1053"/>
      <c r="DN31" s="1053"/>
      <c r="DO31" s="1053"/>
      <c r="DP31" s="1053"/>
      <c r="DQ31" s="1053"/>
      <c r="DR31" s="1053"/>
      <c r="DS31" s="1053"/>
      <c r="DT31" s="1053"/>
      <c r="DU31" s="1053"/>
      <c r="DV31" s="1053"/>
      <c r="DW31" s="1053"/>
      <c r="DX31" s="1053"/>
      <c r="DY31" s="1053"/>
      <c r="DZ31" s="1053"/>
      <c r="EA31" s="1053"/>
      <c r="EB31" s="1053"/>
      <c r="EC31" s="1053"/>
      <c r="ED31" s="1053"/>
      <c r="EE31" s="1053"/>
      <c r="EF31" s="1053"/>
      <c r="EG31" s="1053"/>
      <c r="EH31" s="1053"/>
      <c r="EI31" s="1053"/>
      <c r="EJ31" s="1053"/>
      <c r="EK31" s="1053"/>
      <c r="EL31" s="1053"/>
      <c r="EM31" s="1053"/>
      <c r="EN31" s="1053"/>
      <c r="EO31" s="1053"/>
      <c r="EP31" s="1053"/>
      <c r="EQ31" s="1053"/>
      <c r="ER31" s="1053"/>
      <c r="ES31" s="1053"/>
      <c r="ET31" s="1053"/>
      <c r="EU31" s="1053"/>
      <c r="EV31" s="1053"/>
      <c r="EW31" s="1053"/>
      <c r="EX31" s="1053"/>
      <c r="EY31" s="1053"/>
      <c r="EZ31" s="1053"/>
      <c r="FA31" s="1053"/>
      <c r="FB31" s="1053"/>
      <c r="FC31" s="1053"/>
      <c r="FD31" s="1053"/>
      <c r="FE31" s="1053"/>
      <c r="FF31" s="1053"/>
      <c r="FG31" s="1053"/>
      <c r="FH31" s="1053"/>
      <c r="FI31" s="1053"/>
      <c r="FJ31" s="1053"/>
      <c r="FK31" s="1053"/>
      <c r="FL31" s="1053"/>
      <c r="FM31" s="1053"/>
      <c r="FN31" s="1053"/>
      <c r="FO31" s="1053"/>
      <c r="FP31" s="1053"/>
      <c r="FQ31" s="1053"/>
      <c r="FR31" s="1053"/>
      <c r="FS31" s="1053"/>
      <c r="FT31" s="1053"/>
      <c r="FU31" s="1053"/>
      <c r="FV31" s="1053"/>
      <c r="FW31" s="1053"/>
      <c r="FX31" s="1053"/>
      <c r="FY31" s="1053"/>
      <c r="FZ31" s="1053"/>
      <c r="GA31" s="1053"/>
      <c r="GB31" s="1053"/>
      <c r="GC31" s="1053"/>
      <c r="GD31" s="1053"/>
      <c r="GE31" s="1053"/>
      <c r="GF31" s="1053"/>
      <c r="GG31" s="1053"/>
      <c r="GH31" s="1053"/>
      <c r="GI31" s="1053"/>
      <c r="GJ31" s="1053"/>
      <c r="GK31" s="1053"/>
      <c r="GL31" s="1053"/>
      <c r="GM31" s="1053"/>
      <c r="GN31" s="1053"/>
      <c r="GO31" s="1053"/>
      <c r="GP31" s="1053"/>
      <c r="GQ31" s="1053"/>
      <c r="GR31" s="1053"/>
      <c r="GS31" s="1053"/>
      <c r="GT31" s="1053"/>
      <c r="GU31" s="1053"/>
      <c r="GV31" s="1053"/>
      <c r="GW31" s="1053"/>
      <c r="GX31" s="1053"/>
      <c r="GY31" s="1053"/>
      <c r="GZ31" s="1053"/>
      <c r="HA31" s="1053"/>
      <c r="HB31" s="1053"/>
      <c r="HC31" s="1053"/>
      <c r="HD31" s="1053"/>
      <c r="HE31" s="1053"/>
      <c r="HF31" s="1053"/>
      <c r="HG31" s="1053"/>
      <c r="HH31" s="1053"/>
      <c r="HI31" s="1053"/>
      <c r="HJ31" s="1053"/>
      <c r="HK31" s="1053"/>
      <c r="HL31" s="1053"/>
      <c r="HM31" s="1053"/>
      <c r="HN31" s="1053"/>
      <c r="HO31" s="1053"/>
      <c r="HP31" s="1053"/>
      <c r="HQ31" s="1053"/>
      <c r="HR31" s="1053"/>
      <c r="HS31" s="1053"/>
      <c r="HT31" s="1053"/>
      <c r="HU31" s="1053"/>
      <c r="HV31" s="1053"/>
      <c r="HW31" s="1053"/>
      <c r="HX31" s="1053"/>
      <c r="HY31" s="1053"/>
      <c r="HZ31" s="1053"/>
      <c r="IA31" s="1053"/>
      <c r="IB31" s="1053"/>
      <c r="IC31" s="1053"/>
      <c r="ID31" s="1053"/>
      <c r="IE31" s="1053"/>
      <c r="IF31" s="1053"/>
      <c r="IG31" s="1053"/>
      <c r="IH31" s="1053"/>
      <c r="II31" s="1053"/>
      <c r="IJ31" s="1053"/>
      <c r="IK31" s="1053"/>
      <c r="IL31" s="1053"/>
      <c r="IM31" s="1053"/>
      <c r="IN31" s="1053"/>
      <c r="IO31" s="1053"/>
      <c r="IP31" s="1053"/>
      <c r="IQ31" s="1053"/>
      <c r="IR31" s="1053"/>
      <c r="IS31" s="1053"/>
      <c r="IT31" s="1053"/>
      <c r="IU31" s="1053"/>
      <c r="IV31" s="1053"/>
    </row>
    <row r="32" spans="1:256" ht="30" customHeight="1">
      <c r="A32" s="1053" t="s">
        <v>243</v>
      </c>
      <c r="B32" s="1053"/>
      <c r="C32" s="1053"/>
      <c r="D32" s="1053"/>
      <c r="E32" s="1053"/>
      <c r="F32" s="1053"/>
      <c r="G32" s="1053"/>
      <c r="H32" s="1053"/>
      <c r="I32" s="1053"/>
      <c r="J32" s="1053"/>
      <c r="K32" s="1053"/>
      <c r="W32" s="1053"/>
      <c r="X32" s="1053"/>
      <c r="Y32" s="1053"/>
      <c r="Z32" s="1053"/>
      <c r="AA32" s="1053"/>
      <c r="AB32" s="1053"/>
      <c r="AC32" s="1053"/>
      <c r="AD32" s="1053"/>
      <c r="AE32" s="1053"/>
      <c r="AF32" s="1053"/>
      <c r="AG32" s="1053"/>
      <c r="AH32" s="1053"/>
      <c r="AI32" s="1053"/>
      <c r="AJ32" s="1053"/>
      <c r="AK32" s="1053"/>
      <c r="AL32" s="1053"/>
      <c r="AM32" s="1053"/>
      <c r="AN32" s="1053"/>
      <c r="AO32" s="1053"/>
      <c r="AP32" s="1053"/>
      <c r="AQ32" s="1053"/>
      <c r="AR32" s="1053"/>
      <c r="AS32" s="1053"/>
      <c r="AT32" s="1053"/>
      <c r="AU32" s="1053"/>
      <c r="AV32" s="1053"/>
      <c r="AW32" s="1053"/>
      <c r="AX32" s="1053"/>
      <c r="AY32" s="1053"/>
      <c r="AZ32" s="1053"/>
      <c r="BA32" s="1053"/>
      <c r="BB32" s="1053"/>
      <c r="BC32" s="1053"/>
      <c r="BD32" s="1053"/>
      <c r="BE32" s="1053"/>
      <c r="BF32" s="1053"/>
      <c r="BG32" s="1053"/>
      <c r="BH32" s="1053"/>
      <c r="BI32" s="1053"/>
      <c r="BJ32" s="1053"/>
      <c r="BK32" s="1053"/>
      <c r="BL32" s="1053"/>
      <c r="BM32" s="1053"/>
      <c r="BN32" s="1053"/>
      <c r="BO32" s="1053"/>
      <c r="BP32" s="1053"/>
      <c r="BQ32" s="1053"/>
      <c r="BR32" s="1053"/>
      <c r="BS32" s="1053"/>
      <c r="BT32" s="1053"/>
      <c r="BU32" s="1053"/>
      <c r="BV32" s="1053"/>
      <c r="BW32" s="1053"/>
      <c r="BX32" s="1053"/>
      <c r="BY32" s="1053"/>
      <c r="BZ32" s="1053"/>
      <c r="CA32" s="1053"/>
      <c r="CB32" s="1053"/>
      <c r="CC32" s="1053"/>
      <c r="CD32" s="1053"/>
      <c r="CE32" s="1053"/>
      <c r="CF32" s="1053"/>
      <c r="CG32" s="1053"/>
      <c r="CH32" s="1053"/>
      <c r="CI32" s="1053"/>
      <c r="CJ32" s="1053"/>
      <c r="CK32" s="1053"/>
      <c r="CL32" s="1053"/>
      <c r="CM32" s="1053"/>
      <c r="CN32" s="1053"/>
      <c r="CO32" s="1053"/>
      <c r="CP32" s="1053"/>
      <c r="CQ32" s="1053"/>
      <c r="CR32" s="1053"/>
      <c r="CS32" s="1053"/>
      <c r="CT32" s="1053"/>
      <c r="CU32" s="1053"/>
      <c r="CV32" s="1053"/>
      <c r="CW32" s="1053"/>
      <c r="CX32" s="1053"/>
      <c r="CY32" s="1053"/>
      <c r="CZ32" s="1053"/>
      <c r="DA32" s="1053"/>
      <c r="DB32" s="1053"/>
      <c r="DC32" s="1053"/>
      <c r="DD32" s="1053"/>
      <c r="DE32" s="1053"/>
      <c r="DF32" s="1053"/>
      <c r="DG32" s="1053"/>
      <c r="DH32" s="1053"/>
      <c r="DI32" s="1053"/>
      <c r="DJ32" s="1053"/>
      <c r="DK32" s="1053"/>
      <c r="DL32" s="1053"/>
      <c r="DM32" s="1053"/>
      <c r="DN32" s="1053"/>
      <c r="DO32" s="1053"/>
      <c r="DP32" s="1053"/>
      <c r="DQ32" s="1053"/>
      <c r="DR32" s="1053"/>
      <c r="DS32" s="1053"/>
      <c r="DT32" s="1053"/>
      <c r="DU32" s="1053"/>
      <c r="DV32" s="1053"/>
      <c r="DW32" s="1053"/>
      <c r="DX32" s="1053"/>
      <c r="DY32" s="1053"/>
      <c r="DZ32" s="1053"/>
      <c r="EA32" s="1053"/>
      <c r="EB32" s="1053"/>
      <c r="EC32" s="1053"/>
      <c r="ED32" s="1053"/>
      <c r="EE32" s="1053"/>
      <c r="EF32" s="1053"/>
      <c r="EG32" s="1053"/>
      <c r="EH32" s="1053"/>
      <c r="EI32" s="1053"/>
      <c r="EJ32" s="1053"/>
      <c r="EK32" s="1053"/>
      <c r="EL32" s="1053"/>
      <c r="EM32" s="1053"/>
      <c r="EN32" s="1053"/>
      <c r="EO32" s="1053"/>
      <c r="EP32" s="1053"/>
      <c r="EQ32" s="1053"/>
      <c r="ER32" s="1053"/>
      <c r="ES32" s="1053"/>
      <c r="ET32" s="1053"/>
      <c r="EU32" s="1053"/>
      <c r="EV32" s="1053"/>
      <c r="EW32" s="1053"/>
      <c r="EX32" s="1053"/>
      <c r="EY32" s="1053"/>
      <c r="EZ32" s="1053"/>
      <c r="FA32" s="1053"/>
      <c r="FB32" s="1053"/>
      <c r="FC32" s="1053"/>
      <c r="FD32" s="1053"/>
      <c r="FE32" s="1053"/>
      <c r="FF32" s="1053"/>
      <c r="FG32" s="1053"/>
      <c r="FH32" s="1053"/>
      <c r="FI32" s="1053"/>
      <c r="FJ32" s="1053"/>
      <c r="FK32" s="1053"/>
      <c r="FL32" s="1053"/>
      <c r="FM32" s="1053"/>
      <c r="FN32" s="1053"/>
      <c r="FO32" s="1053"/>
      <c r="FP32" s="1053"/>
      <c r="FQ32" s="1053"/>
      <c r="FR32" s="1053"/>
      <c r="FS32" s="1053"/>
      <c r="FT32" s="1053"/>
      <c r="FU32" s="1053"/>
      <c r="FV32" s="1053"/>
      <c r="FW32" s="1053"/>
      <c r="FX32" s="1053"/>
      <c r="FY32" s="1053"/>
      <c r="FZ32" s="1053"/>
      <c r="GA32" s="1053"/>
      <c r="GB32" s="1053"/>
      <c r="GC32" s="1053"/>
      <c r="GD32" s="1053"/>
      <c r="GE32" s="1053"/>
      <c r="GF32" s="1053"/>
      <c r="GG32" s="1053"/>
      <c r="GH32" s="1053"/>
      <c r="GI32" s="1053"/>
      <c r="GJ32" s="1053"/>
      <c r="GK32" s="1053"/>
      <c r="GL32" s="1053"/>
      <c r="GM32" s="1053"/>
      <c r="GN32" s="1053"/>
      <c r="GO32" s="1053"/>
      <c r="GP32" s="1053"/>
      <c r="GQ32" s="1053"/>
      <c r="GR32" s="1053"/>
      <c r="GS32" s="1053"/>
      <c r="GT32" s="1053"/>
      <c r="GU32" s="1053"/>
      <c r="GV32" s="1053"/>
      <c r="GW32" s="1053"/>
      <c r="GX32" s="1053"/>
      <c r="GY32" s="1053"/>
      <c r="GZ32" s="1053"/>
      <c r="HA32" s="1053"/>
      <c r="HB32" s="1053"/>
      <c r="HC32" s="1053"/>
      <c r="HD32" s="1053"/>
      <c r="HE32" s="1053"/>
      <c r="HF32" s="1053"/>
      <c r="HG32" s="1053"/>
      <c r="HH32" s="1053"/>
      <c r="HI32" s="1053"/>
      <c r="HJ32" s="1053"/>
      <c r="HK32" s="1053"/>
      <c r="HL32" s="1053"/>
      <c r="HM32" s="1053"/>
      <c r="HN32" s="1053"/>
      <c r="HO32" s="1053"/>
      <c r="HP32" s="1053"/>
      <c r="HQ32" s="1053"/>
      <c r="HR32" s="1053"/>
      <c r="HS32" s="1053"/>
      <c r="HT32" s="1053"/>
      <c r="HU32" s="1053"/>
      <c r="HV32" s="1053"/>
      <c r="HW32" s="1053"/>
      <c r="HX32" s="1053"/>
      <c r="HY32" s="1053"/>
      <c r="HZ32" s="1053"/>
      <c r="IA32" s="1053"/>
      <c r="IB32" s="1053"/>
      <c r="IC32" s="1053"/>
      <c r="ID32" s="1053"/>
      <c r="IE32" s="1053"/>
      <c r="IF32" s="1053"/>
      <c r="IG32" s="1053"/>
      <c r="IH32" s="1053"/>
      <c r="II32" s="1053"/>
      <c r="IJ32" s="1053"/>
      <c r="IK32" s="1053"/>
      <c r="IL32" s="1053"/>
      <c r="IM32" s="1053"/>
      <c r="IN32" s="1053"/>
      <c r="IO32" s="1053"/>
      <c r="IP32" s="1053"/>
      <c r="IQ32" s="1053"/>
      <c r="IR32" s="1053"/>
      <c r="IS32" s="1053"/>
      <c r="IT32" s="1053"/>
      <c r="IU32" s="1053"/>
      <c r="IV32" s="1053"/>
    </row>
    <row r="33" spans="1:256" ht="15" customHeight="1">
      <c r="A33" s="1053" t="s">
        <v>244</v>
      </c>
      <c r="B33" s="1053"/>
      <c r="C33" s="1053"/>
      <c r="D33" s="1053"/>
      <c r="E33" s="1053"/>
      <c r="F33" s="1053"/>
      <c r="G33" s="1053"/>
      <c r="H33" s="1053"/>
      <c r="I33" s="1053"/>
      <c r="J33" s="1053"/>
      <c r="K33" s="1053"/>
      <c r="W33" s="1053"/>
      <c r="X33" s="1053"/>
      <c r="Y33" s="1053"/>
      <c r="Z33" s="1053"/>
      <c r="AA33" s="1053"/>
      <c r="AB33" s="1053"/>
      <c r="AC33" s="1053"/>
      <c r="AD33" s="1053"/>
      <c r="AE33" s="1053"/>
      <c r="AF33" s="1053"/>
      <c r="AG33" s="1053"/>
      <c r="AH33" s="1053"/>
      <c r="AI33" s="1053"/>
      <c r="AJ33" s="1053"/>
      <c r="AK33" s="1053"/>
      <c r="AL33" s="1053"/>
      <c r="AM33" s="1053"/>
      <c r="AN33" s="1053"/>
      <c r="AO33" s="1053"/>
      <c r="AP33" s="1053"/>
      <c r="AQ33" s="1053"/>
      <c r="AR33" s="1053"/>
      <c r="AS33" s="1053"/>
      <c r="AT33" s="1053"/>
      <c r="AU33" s="1053"/>
      <c r="AV33" s="1053"/>
      <c r="AW33" s="1053"/>
      <c r="AX33" s="1053"/>
      <c r="AY33" s="1053"/>
      <c r="AZ33" s="1053"/>
      <c r="BA33" s="1053"/>
      <c r="BB33" s="1053"/>
      <c r="BC33" s="1053"/>
      <c r="BD33" s="1053"/>
      <c r="BE33" s="1053"/>
      <c r="BF33" s="1053"/>
      <c r="BG33" s="1053"/>
      <c r="BH33" s="1053"/>
      <c r="BI33" s="1053"/>
      <c r="BJ33" s="1053"/>
      <c r="BK33" s="1053"/>
      <c r="BL33" s="1053"/>
      <c r="BM33" s="1053"/>
      <c r="BN33" s="1053"/>
      <c r="BO33" s="1053"/>
      <c r="BP33" s="1053"/>
      <c r="BQ33" s="1053"/>
      <c r="BR33" s="1053"/>
      <c r="BS33" s="1053"/>
      <c r="BT33" s="1053"/>
      <c r="BU33" s="1053"/>
      <c r="BV33" s="1053"/>
      <c r="BW33" s="1053"/>
      <c r="BX33" s="1053"/>
      <c r="BY33" s="1053"/>
      <c r="BZ33" s="1053"/>
      <c r="CA33" s="1053"/>
      <c r="CB33" s="1053"/>
      <c r="CC33" s="1053"/>
      <c r="CD33" s="1053"/>
      <c r="CE33" s="1053"/>
      <c r="CF33" s="1053"/>
      <c r="CG33" s="1053"/>
      <c r="CH33" s="1053"/>
      <c r="CI33" s="1053"/>
      <c r="CJ33" s="1053"/>
      <c r="CK33" s="1053"/>
      <c r="CL33" s="1053"/>
      <c r="CM33" s="1053"/>
      <c r="CN33" s="1053"/>
      <c r="CO33" s="1053"/>
      <c r="CP33" s="1053"/>
      <c r="CQ33" s="1053"/>
      <c r="CR33" s="1053"/>
      <c r="CS33" s="1053"/>
      <c r="CT33" s="1053"/>
      <c r="CU33" s="1053"/>
      <c r="CV33" s="1053"/>
      <c r="CW33" s="1053"/>
      <c r="CX33" s="1053"/>
      <c r="CY33" s="1053"/>
      <c r="CZ33" s="1053"/>
      <c r="DA33" s="1053"/>
      <c r="DB33" s="1053"/>
      <c r="DC33" s="1053"/>
      <c r="DD33" s="1053"/>
      <c r="DE33" s="1053"/>
      <c r="DF33" s="1053"/>
      <c r="DG33" s="1053"/>
      <c r="DH33" s="1053"/>
      <c r="DI33" s="1053"/>
      <c r="DJ33" s="1053"/>
      <c r="DK33" s="1053"/>
      <c r="DL33" s="1053"/>
      <c r="DM33" s="1053"/>
      <c r="DN33" s="1053"/>
      <c r="DO33" s="1053"/>
      <c r="DP33" s="1053"/>
      <c r="DQ33" s="1053"/>
      <c r="DR33" s="1053"/>
      <c r="DS33" s="1053"/>
      <c r="DT33" s="1053"/>
      <c r="DU33" s="1053"/>
      <c r="DV33" s="1053"/>
      <c r="DW33" s="1053"/>
      <c r="DX33" s="1053"/>
      <c r="DY33" s="1053"/>
      <c r="DZ33" s="1053"/>
      <c r="EA33" s="1053"/>
      <c r="EB33" s="1053"/>
      <c r="EC33" s="1053"/>
      <c r="ED33" s="1053"/>
      <c r="EE33" s="1053"/>
      <c r="EF33" s="1053"/>
      <c r="EG33" s="1053"/>
      <c r="EH33" s="1053"/>
      <c r="EI33" s="1053"/>
      <c r="EJ33" s="1053"/>
      <c r="EK33" s="1053"/>
      <c r="EL33" s="1053"/>
      <c r="EM33" s="1053"/>
      <c r="EN33" s="1053"/>
      <c r="EO33" s="1053"/>
      <c r="EP33" s="1053"/>
      <c r="EQ33" s="1053"/>
      <c r="ER33" s="1053"/>
      <c r="ES33" s="1053"/>
      <c r="ET33" s="1053"/>
      <c r="EU33" s="1053"/>
      <c r="EV33" s="1053"/>
      <c r="EW33" s="1053"/>
      <c r="EX33" s="1053"/>
      <c r="EY33" s="1053"/>
      <c r="EZ33" s="1053"/>
      <c r="FA33" s="1053"/>
      <c r="FB33" s="1053"/>
      <c r="FC33" s="1053"/>
      <c r="FD33" s="1053"/>
      <c r="FE33" s="1053"/>
      <c r="FF33" s="1053"/>
      <c r="FG33" s="1053"/>
      <c r="FH33" s="1053"/>
      <c r="FI33" s="1053"/>
      <c r="FJ33" s="1053"/>
      <c r="FK33" s="1053"/>
      <c r="FL33" s="1053"/>
      <c r="FM33" s="1053"/>
      <c r="FN33" s="1053"/>
      <c r="FO33" s="1053"/>
      <c r="FP33" s="1053"/>
      <c r="FQ33" s="1053"/>
      <c r="FR33" s="1053"/>
      <c r="FS33" s="1053"/>
      <c r="FT33" s="1053"/>
      <c r="FU33" s="1053"/>
      <c r="FV33" s="1053"/>
      <c r="FW33" s="1053"/>
      <c r="FX33" s="1053"/>
      <c r="FY33" s="1053"/>
      <c r="FZ33" s="1053"/>
      <c r="GA33" s="1053"/>
      <c r="GB33" s="1053"/>
      <c r="GC33" s="1053"/>
      <c r="GD33" s="1053"/>
      <c r="GE33" s="1053"/>
      <c r="GF33" s="1053"/>
      <c r="GG33" s="1053"/>
      <c r="GH33" s="1053"/>
      <c r="GI33" s="1053"/>
      <c r="GJ33" s="1053"/>
      <c r="GK33" s="1053"/>
      <c r="GL33" s="1053"/>
      <c r="GM33" s="1053"/>
      <c r="GN33" s="1053"/>
      <c r="GO33" s="1053"/>
      <c r="GP33" s="1053"/>
      <c r="GQ33" s="1053"/>
      <c r="GR33" s="1053"/>
      <c r="GS33" s="1053"/>
      <c r="GT33" s="1053"/>
      <c r="GU33" s="1053"/>
      <c r="GV33" s="1053"/>
      <c r="GW33" s="1053"/>
      <c r="GX33" s="1053"/>
      <c r="GY33" s="1053"/>
      <c r="GZ33" s="1053"/>
      <c r="HA33" s="1053"/>
      <c r="HB33" s="1053"/>
      <c r="HC33" s="1053"/>
      <c r="HD33" s="1053"/>
      <c r="HE33" s="1053"/>
      <c r="HF33" s="1053"/>
      <c r="HG33" s="1053"/>
      <c r="HH33" s="1053"/>
      <c r="HI33" s="1053"/>
      <c r="HJ33" s="1053"/>
      <c r="HK33" s="1053"/>
      <c r="HL33" s="1053"/>
      <c r="HM33" s="1053"/>
      <c r="HN33" s="1053"/>
      <c r="HO33" s="1053"/>
      <c r="HP33" s="1053"/>
      <c r="HQ33" s="1053"/>
      <c r="HR33" s="1053"/>
      <c r="HS33" s="1053"/>
      <c r="HT33" s="1053"/>
      <c r="HU33" s="1053"/>
      <c r="HV33" s="1053"/>
      <c r="HW33" s="1053"/>
      <c r="HX33" s="1053"/>
      <c r="HY33" s="1053"/>
      <c r="HZ33" s="1053"/>
      <c r="IA33" s="1053"/>
      <c r="IB33" s="1053"/>
      <c r="IC33" s="1053"/>
      <c r="ID33" s="1053"/>
      <c r="IE33" s="1053"/>
      <c r="IF33" s="1053"/>
      <c r="IG33" s="1053"/>
      <c r="IH33" s="1053"/>
      <c r="II33" s="1053"/>
      <c r="IJ33" s="1053"/>
      <c r="IK33" s="1053"/>
      <c r="IL33" s="1053"/>
      <c r="IM33" s="1053"/>
      <c r="IN33" s="1053"/>
      <c r="IO33" s="1053"/>
      <c r="IP33" s="1053"/>
      <c r="IQ33" s="1053"/>
      <c r="IR33" s="1053"/>
      <c r="IS33" s="1053"/>
      <c r="IT33" s="1053"/>
      <c r="IU33" s="1053"/>
      <c r="IV33" s="1053"/>
    </row>
    <row r="34" spans="1:256" ht="15" customHeight="1">
      <c r="A34" s="1053" t="s">
        <v>245</v>
      </c>
      <c r="B34" s="1053"/>
      <c r="C34" s="1053"/>
      <c r="D34" s="1053"/>
      <c r="E34" s="1053"/>
      <c r="F34" s="1053"/>
      <c r="G34" s="1053"/>
      <c r="H34" s="1053"/>
      <c r="I34" s="1053"/>
      <c r="J34" s="1053"/>
      <c r="K34" s="1053"/>
      <c r="W34" s="1053"/>
      <c r="X34" s="1053"/>
      <c r="Y34" s="1053"/>
      <c r="Z34" s="1053"/>
      <c r="AA34" s="1053"/>
      <c r="AB34" s="1053"/>
      <c r="AC34" s="1053"/>
      <c r="AD34" s="1053"/>
      <c r="AE34" s="1053"/>
      <c r="AF34" s="1053"/>
      <c r="AG34" s="1053"/>
      <c r="AH34" s="1053"/>
      <c r="AI34" s="1053"/>
      <c r="AJ34" s="1053"/>
      <c r="AK34" s="1053"/>
      <c r="AL34" s="1053"/>
      <c r="AM34" s="1053"/>
      <c r="AN34" s="1053"/>
      <c r="AO34" s="1053"/>
      <c r="AP34" s="1053"/>
      <c r="AQ34" s="1053"/>
      <c r="AR34" s="1053"/>
      <c r="AS34" s="1053"/>
      <c r="AT34" s="1053"/>
      <c r="AU34" s="1053"/>
      <c r="AV34" s="1053"/>
      <c r="AW34" s="1053"/>
      <c r="AX34" s="1053"/>
      <c r="AY34" s="1053"/>
      <c r="AZ34" s="1053"/>
      <c r="BA34" s="1053"/>
      <c r="BB34" s="1053"/>
      <c r="BC34" s="1053"/>
      <c r="BD34" s="1053"/>
      <c r="BE34" s="1053"/>
      <c r="BF34" s="1053"/>
      <c r="BG34" s="1053"/>
      <c r="BH34" s="1053"/>
      <c r="BI34" s="1053"/>
      <c r="BJ34" s="1053"/>
      <c r="BK34" s="1053"/>
      <c r="BL34" s="1053"/>
      <c r="BM34" s="1053"/>
      <c r="BN34" s="1053"/>
      <c r="BO34" s="1053"/>
      <c r="BP34" s="1053"/>
      <c r="BQ34" s="1053"/>
      <c r="BR34" s="1053"/>
      <c r="BS34" s="1053"/>
      <c r="BT34" s="1053"/>
      <c r="BU34" s="1053"/>
      <c r="BV34" s="1053"/>
      <c r="BW34" s="1053"/>
      <c r="BX34" s="1053"/>
      <c r="BY34" s="1053"/>
      <c r="BZ34" s="1053"/>
      <c r="CA34" s="1053"/>
      <c r="CB34" s="1053"/>
      <c r="CC34" s="1053"/>
      <c r="CD34" s="1053"/>
      <c r="CE34" s="1053"/>
      <c r="CF34" s="1053"/>
      <c r="CG34" s="1053"/>
      <c r="CH34" s="1053"/>
      <c r="CI34" s="1053"/>
      <c r="CJ34" s="1053"/>
      <c r="CK34" s="1053"/>
      <c r="CL34" s="1053"/>
      <c r="CM34" s="1053"/>
      <c r="CN34" s="1053"/>
      <c r="CO34" s="1053"/>
      <c r="CP34" s="1053"/>
      <c r="CQ34" s="1053"/>
      <c r="CR34" s="1053"/>
      <c r="CS34" s="1053"/>
      <c r="CT34" s="1053"/>
      <c r="CU34" s="1053"/>
      <c r="CV34" s="1053"/>
      <c r="CW34" s="1053"/>
      <c r="CX34" s="1053"/>
      <c r="CY34" s="1053"/>
      <c r="CZ34" s="1053"/>
      <c r="DA34" s="1053"/>
      <c r="DB34" s="1053"/>
      <c r="DC34" s="1053"/>
      <c r="DD34" s="1053"/>
      <c r="DE34" s="1053"/>
      <c r="DF34" s="1053"/>
      <c r="DG34" s="1053"/>
      <c r="DH34" s="1053"/>
      <c r="DI34" s="1053"/>
      <c r="DJ34" s="1053"/>
      <c r="DK34" s="1053"/>
      <c r="DL34" s="1053"/>
      <c r="DM34" s="1053"/>
      <c r="DN34" s="1053"/>
      <c r="DO34" s="1053"/>
      <c r="DP34" s="1053"/>
      <c r="DQ34" s="1053"/>
      <c r="DR34" s="1053"/>
      <c r="DS34" s="1053"/>
      <c r="DT34" s="1053"/>
      <c r="DU34" s="1053"/>
      <c r="DV34" s="1053"/>
      <c r="DW34" s="1053"/>
      <c r="DX34" s="1053"/>
      <c r="DY34" s="1053"/>
      <c r="DZ34" s="1053"/>
      <c r="EA34" s="1053"/>
      <c r="EB34" s="1053"/>
      <c r="EC34" s="1053"/>
      <c r="ED34" s="1053"/>
      <c r="EE34" s="1053"/>
      <c r="EF34" s="1053"/>
      <c r="EG34" s="1053"/>
      <c r="EH34" s="1053"/>
      <c r="EI34" s="1053"/>
      <c r="EJ34" s="1053"/>
      <c r="EK34" s="1053"/>
      <c r="EL34" s="1053"/>
      <c r="EM34" s="1053"/>
      <c r="EN34" s="1053"/>
      <c r="EO34" s="1053"/>
      <c r="EP34" s="1053"/>
      <c r="EQ34" s="1053"/>
      <c r="ER34" s="1053"/>
      <c r="ES34" s="1053"/>
      <c r="ET34" s="1053"/>
      <c r="EU34" s="1053"/>
      <c r="EV34" s="1053"/>
      <c r="EW34" s="1053"/>
      <c r="EX34" s="1053"/>
      <c r="EY34" s="1053"/>
      <c r="EZ34" s="1053"/>
      <c r="FA34" s="1053"/>
      <c r="FB34" s="1053"/>
      <c r="FC34" s="1053"/>
      <c r="FD34" s="1053"/>
      <c r="FE34" s="1053"/>
      <c r="FF34" s="1053"/>
      <c r="FG34" s="1053"/>
      <c r="FH34" s="1053"/>
      <c r="FI34" s="1053"/>
      <c r="FJ34" s="1053"/>
      <c r="FK34" s="1053"/>
      <c r="FL34" s="1053"/>
      <c r="FM34" s="1053"/>
      <c r="FN34" s="1053"/>
      <c r="FO34" s="1053"/>
      <c r="FP34" s="1053"/>
      <c r="FQ34" s="1053"/>
      <c r="FR34" s="1053"/>
      <c r="FS34" s="1053"/>
      <c r="FT34" s="1053"/>
      <c r="FU34" s="1053"/>
      <c r="FV34" s="1053"/>
      <c r="FW34" s="1053"/>
      <c r="FX34" s="1053"/>
      <c r="FY34" s="1053"/>
      <c r="FZ34" s="1053"/>
      <c r="GA34" s="1053"/>
      <c r="GB34" s="1053"/>
      <c r="GC34" s="1053"/>
      <c r="GD34" s="1053"/>
      <c r="GE34" s="1053"/>
      <c r="GF34" s="1053"/>
      <c r="GG34" s="1053"/>
      <c r="GH34" s="1053"/>
      <c r="GI34" s="1053"/>
      <c r="GJ34" s="1053"/>
      <c r="GK34" s="1053"/>
      <c r="GL34" s="1053"/>
      <c r="GM34" s="1053"/>
      <c r="GN34" s="1053"/>
      <c r="GO34" s="1053"/>
      <c r="GP34" s="1053"/>
      <c r="GQ34" s="1053"/>
      <c r="GR34" s="1053"/>
      <c r="GS34" s="1053"/>
      <c r="GT34" s="1053"/>
      <c r="GU34" s="1053"/>
      <c r="GV34" s="1053"/>
      <c r="GW34" s="1053"/>
      <c r="GX34" s="1053"/>
      <c r="GY34" s="1053"/>
      <c r="GZ34" s="1053"/>
      <c r="HA34" s="1053"/>
      <c r="HB34" s="1053"/>
      <c r="HC34" s="1053"/>
      <c r="HD34" s="1053"/>
      <c r="HE34" s="1053"/>
      <c r="HF34" s="1053"/>
      <c r="HG34" s="1053"/>
      <c r="HH34" s="1053"/>
      <c r="HI34" s="1053"/>
      <c r="HJ34" s="1053"/>
      <c r="HK34" s="1053"/>
      <c r="HL34" s="1053"/>
      <c r="HM34" s="1053"/>
      <c r="HN34" s="1053"/>
      <c r="HO34" s="1053"/>
      <c r="HP34" s="1053"/>
      <c r="HQ34" s="1053"/>
      <c r="HR34" s="1053"/>
      <c r="HS34" s="1053"/>
      <c r="HT34" s="1053"/>
      <c r="HU34" s="1053"/>
      <c r="HV34" s="1053"/>
      <c r="HW34" s="1053"/>
      <c r="HX34" s="1053"/>
      <c r="HY34" s="1053"/>
      <c r="HZ34" s="1053"/>
      <c r="IA34" s="1053"/>
      <c r="IB34" s="1053"/>
      <c r="IC34" s="1053"/>
      <c r="ID34" s="1053"/>
      <c r="IE34" s="1053"/>
      <c r="IF34" s="1053"/>
      <c r="IG34" s="1053"/>
      <c r="IH34" s="1053"/>
      <c r="II34" s="1053"/>
      <c r="IJ34" s="1053"/>
      <c r="IK34" s="1053"/>
      <c r="IL34" s="1053"/>
      <c r="IM34" s="1053"/>
      <c r="IN34" s="1053"/>
      <c r="IO34" s="1053"/>
      <c r="IP34" s="1053"/>
      <c r="IQ34" s="1053"/>
      <c r="IR34" s="1053"/>
      <c r="IS34" s="1053"/>
      <c r="IT34" s="1053"/>
      <c r="IU34" s="1053"/>
      <c r="IV34" s="1053"/>
    </row>
    <row r="35" spans="1:256" ht="30" customHeight="1">
      <c r="A35" s="1053" t="s">
        <v>222</v>
      </c>
      <c r="B35" s="1053"/>
      <c r="C35" s="1053"/>
      <c r="D35" s="1053"/>
      <c r="E35" s="1053"/>
      <c r="F35" s="1053"/>
      <c r="G35" s="1053"/>
      <c r="H35" s="1053"/>
      <c r="I35" s="1053"/>
      <c r="J35" s="1053"/>
      <c r="K35" s="1053"/>
      <c r="W35" s="1053"/>
      <c r="X35" s="1053"/>
      <c r="Y35" s="1053"/>
      <c r="Z35" s="1053"/>
      <c r="AA35" s="1053"/>
      <c r="AB35" s="1053"/>
      <c r="AC35" s="1053"/>
      <c r="AD35" s="1053"/>
      <c r="AE35" s="1053"/>
      <c r="AF35" s="1053"/>
      <c r="AG35" s="1053"/>
      <c r="AH35" s="1053"/>
      <c r="AI35" s="1053"/>
      <c r="AJ35" s="1053"/>
      <c r="AK35" s="1053"/>
      <c r="AL35" s="1053"/>
      <c r="AM35" s="1053"/>
      <c r="AN35" s="1053"/>
      <c r="AO35" s="1053"/>
      <c r="AP35" s="1053"/>
      <c r="AQ35" s="1053"/>
      <c r="AR35" s="1053"/>
      <c r="AS35" s="1053"/>
      <c r="AT35" s="1053"/>
      <c r="AU35" s="1053"/>
      <c r="AV35" s="1053"/>
      <c r="AW35" s="1053"/>
      <c r="AX35" s="1053"/>
      <c r="AY35" s="1053"/>
      <c r="AZ35" s="1053"/>
      <c r="BA35" s="1053"/>
      <c r="BB35" s="1053"/>
      <c r="BC35" s="1053"/>
      <c r="BD35" s="1053"/>
      <c r="BE35" s="1053"/>
      <c r="BF35" s="1053"/>
      <c r="BG35" s="1053"/>
      <c r="BH35" s="1053"/>
      <c r="BI35" s="1053"/>
      <c r="BJ35" s="1053"/>
      <c r="BK35" s="1053"/>
      <c r="BL35" s="1053"/>
      <c r="BM35" s="1053"/>
      <c r="BN35" s="1053"/>
      <c r="BO35" s="1053"/>
      <c r="BP35" s="1053"/>
      <c r="BQ35" s="1053"/>
      <c r="BR35" s="1053"/>
      <c r="BS35" s="1053"/>
      <c r="BT35" s="1053"/>
      <c r="BU35" s="1053"/>
      <c r="BV35" s="1053"/>
      <c r="BW35" s="1053"/>
      <c r="BX35" s="1053"/>
      <c r="BY35" s="1053"/>
      <c r="BZ35" s="1053"/>
      <c r="CA35" s="1053"/>
      <c r="CB35" s="1053"/>
      <c r="CC35" s="1053"/>
      <c r="CD35" s="1053"/>
      <c r="CE35" s="1053"/>
      <c r="CF35" s="1053"/>
      <c r="CG35" s="1053"/>
      <c r="CH35" s="1053"/>
      <c r="CI35" s="1053"/>
      <c r="CJ35" s="1053"/>
      <c r="CK35" s="1053"/>
      <c r="CL35" s="1053"/>
      <c r="CM35" s="1053"/>
      <c r="CN35" s="1053"/>
      <c r="CO35" s="1053"/>
      <c r="CP35" s="1053"/>
      <c r="CQ35" s="1053"/>
      <c r="CR35" s="1053"/>
      <c r="CS35" s="1053"/>
      <c r="CT35" s="1053"/>
      <c r="CU35" s="1053"/>
      <c r="CV35" s="1053"/>
      <c r="CW35" s="1053"/>
      <c r="CX35" s="1053"/>
      <c r="CY35" s="1053"/>
      <c r="CZ35" s="1053"/>
      <c r="DA35" s="1053"/>
      <c r="DB35" s="1053"/>
      <c r="DC35" s="1053"/>
      <c r="DD35" s="1053"/>
      <c r="DE35" s="1053"/>
      <c r="DF35" s="1053"/>
      <c r="DG35" s="1053"/>
      <c r="DH35" s="1053"/>
      <c r="DI35" s="1053"/>
      <c r="DJ35" s="1053"/>
      <c r="DK35" s="1053"/>
      <c r="DL35" s="1053"/>
      <c r="DM35" s="1053"/>
      <c r="DN35" s="1053"/>
      <c r="DO35" s="1053"/>
      <c r="DP35" s="1053"/>
      <c r="DQ35" s="1053"/>
      <c r="DR35" s="1053"/>
      <c r="DS35" s="1053"/>
      <c r="DT35" s="1053"/>
      <c r="DU35" s="1053"/>
      <c r="DV35" s="1053"/>
      <c r="DW35" s="1053"/>
      <c r="DX35" s="1053"/>
      <c r="DY35" s="1053"/>
      <c r="DZ35" s="1053"/>
      <c r="EA35" s="1053"/>
      <c r="EB35" s="1053"/>
      <c r="EC35" s="1053"/>
      <c r="ED35" s="1053"/>
      <c r="EE35" s="1053"/>
      <c r="EF35" s="1053"/>
      <c r="EG35" s="1053"/>
      <c r="EH35" s="1053"/>
      <c r="EI35" s="1053"/>
      <c r="EJ35" s="1053"/>
      <c r="EK35" s="1053"/>
      <c r="EL35" s="1053"/>
      <c r="EM35" s="1053"/>
      <c r="EN35" s="1053"/>
      <c r="EO35" s="1053"/>
      <c r="EP35" s="1053"/>
      <c r="EQ35" s="1053"/>
      <c r="ER35" s="1053"/>
      <c r="ES35" s="1053"/>
      <c r="ET35" s="1053"/>
      <c r="EU35" s="1053"/>
      <c r="EV35" s="1053"/>
      <c r="EW35" s="1053"/>
      <c r="EX35" s="1053"/>
      <c r="EY35" s="1053"/>
      <c r="EZ35" s="1053"/>
      <c r="FA35" s="1053"/>
      <c r="FB35" s="1053"/>
      <c r="FC35" s="1053"/>
      <c r="FD35" s="1053"/>
      <c r="FE35" s="1053"/>
      <c r="FF35" s="1053"/>
      <c r="FG35" s="1053"/>
      <c r="FH35" s="1053"/>
      <c r="FI35" s="1053"/>
      <c r="FJ35" s="1053"/>
      <c r="FK35" s="1053"/>
      <c r="FL35" s="1053"/>
      <c r="FM35" s="1053"/>
      <c r="FN35" s="1053"/>
      <c r="FO35" s="1053"/>
      <c r="FP35" s="1053"/>
      <c r="FQ35" s="1053"/>
      <c r="FR35" s="1053"/>
      <c r="FS35" s="1053"/>
      <c r="FT35" s="1053"/>
      <c r="FU35" s="1053"/>
      <c r="FV35" s="1053"/>
      <c r="FW35" s="1053"/>
      <c r="FX35" s="1053"/>
      <c r="FY35" s="1053"/>
      <c r="FZ35" s="1053"/>
      <c r="GA35" s="1053"/>
      <c r="GB35" s="1053"/>
      <c r="GC35" s="1053"/>
      <c r="GD35" s="1053"/>
      <c r="GE35" s="1053"/>
      <c r="GF35" s="1053"/>
      <c r="GG35" s="1053"/>
      <c r="GH35" s="1053"/>
      <c r="GI35" s="1053"/>
      <c r="GJ35" s="1053"/>
      <c r="GK35" s="1053"/>
      <c r="GL35" s="1053"/>
      <c r="GM35" s="1053"/>
      <c r="GN35" s="1053"/>
      <c r="GO35" s="1053"/>
      <c r="GP35" s="1053"/>
      <c r="GQ35" s="1053"/>
      <c r="GR35" s="1053"/>
      <c r="GS35" s="1053"/>
      <c r="GT35" s="1053"/>
      <c r="GU35" s="1053"/>
      <c r="GV35" s="1053"/>
      <c r="GW35" s="1053"/>
      <c r="GX35" s="1053"/>
      <c r="GY35" s="1053"/>
      <c r="GZ35" s="1053"/>
      <c r="HA35" s="1053"/>
      <c r="HB35" s="1053"/>
      <c r="HC35" s="1053"/>
      <c r="HD35" s="1053"/>
      <c r="HE35" s="1053"/>
      <c r="HF35" s="1053"/>
      <c r="HG35" s="1053"/>
      <c r="HH35" s="1053"/>
      <c r="HI35" s="1053"/>
      <c r="HJ35" s="1053"/>
      <c r="HK35" s="1053"/>
      <c r="HL35" s="1053"/>
      <c r="HM35" s="1053"/>
      <c r="HN35" s="1053"/>
      <c r="HO35" s="1053"/>
      <c r="HP35" s="1053"/>
      <c r="HQ35" s="1053"/>
      <c r="HR35" s="1053"/>
      <c r="HS35" s="1053"/>
      <c r="HT35" s="1053"/>
      <c r="HU35" s="1053"/>
      <c r="HV35" s="1053"/>
      <c r="HW35" s="1053"/>
      <c r="HX35" s="1053"/>
      <c r="HY35" s="1053"/>
      <c r="HZ35" s="1053"/>
      <c r="IA35" s="1053"/>
      <c r="IB35" s="1053"/>
      <c r="IC35" s="1053"/>
      <c r="ID35" s="1053"/>
      <c r="IE35" s="1053"/>
      <c r="IF35" s="1053"/>
      <c r="IG35" s="1053"/>
      <c r="IH35" s="1053"/>
      <c r="II35" s="1053"/>
      <c r="IJ35" s="1053"/>
      <c r="IK35" s="1053"/>
      <c r="IL35" s="1053"/>
      <c r="IM35" s="1053"/>
      <c r="IN35" s="1053"/>
      <c r="IO35" s="1053"/>
      <c r="IP35" s="1053"/>
      <c r="IQ35" s="1053"/>
      <c r="IR35" s="1053"/>
      <c r="IS35" s="1053"/>
      <c r="IT35" s="1053"/>
      <c r="IU35" s="1053"/>
      <c r="IV35" s="1053"/>
    </row>
    <row r="36" spans="1:256" ht="30" customHeight="1">
      <c r="A36" s="1053" t="s">
        <v>246</v>
      </c>
      <c r="B36" s="1053"/>
      <c r="C36" s="1053"/>
      <c r="D36" s="1053"/>
      <c r="E36" s="1053"/>
      <c r="F36" s="1053"/>
      <c r="G36" s="1053"/>
      <c r="H36" s="1053"/>
      <c r="I36" s="1053"/>
      <c r="J36" s="1053"/>
      <c r="K36" s="1053"/>
      <c r="W36" s="1053"/>
      <c r="X36" s="1053"/>
      <c r="Y36" s="1053"/>
      <c r="Z36" s="1053"/>
      <c r="AA36" s="1053"/>
      <c r="AB36" s="1053"/>
      <c r="AC36" s="1053"/>
      <c r="AD36" s="1053"/>
      <c r="AE36" s="1053"/>
      <c r="AF36" s="1053"/>
      <c r="AG36" s="1053"/>
      <c r="AH36" s="1053"/>
      <c r="AI36" s="1053"/>
      <c r="AJ36" s="1053"/>
      <c r="AK36" s="1053"/>
      <c r="AL36" s="1053"/>
      <c r="AM36" s="1053"/>
      <c r="AN36" s="1053"/>
      <c r="AO36" s="1053"/>
      <c r="AP36" s="1053"/>
      <c r="AQ36" s="1053"/>
      <c r="AR36" s="1053"/>
      <c r="AS36" s="1053"/>
      <c r="AT36" s="1053"/>
      <c r="AU36" s="1053"/>
      <c r="AV36" s="1053"/>
      <c r="AW36" s="1053"/>
      <c r="AX36" s="1053"/>
      <c r="AY36" s="1053"/>
      <c r="AZ36" s="1053"/>
      <c r="BA36" s="1053"/>
      <c r="BB36" s="1053"/>
      <c r="BC36" s="1053"/>
      <c r="BD36" s="1053"/>
      <c r="BE36" s="1053"/>
      <c r="BF36" s="1053"/>
      <c r="BG36" s="1053"/>
      <c r="BH36" s="1053"/>
      <c r="BI36" s="1053"/>
      <c r="BJ36" s="1053"/>
      <c r="BK36" s="1053"/>
      <c r="BL36" s="1053"/>
      <c r="BM36" s="1053"/>
      <c r="BN36" s="1053"/>
      <c r="BO36" s="1053"/>
      <c r="BP36" s="1053"/>
      <c r="BQ36" s="1053"/>
      <c r="BR36" s="1053"/>
      <c r="BS36" s="1053"/>
      <c r="BT36" s="1053"/>
      <c r="BU36" s="1053"/>
      <c r="BV36" s="1053"/>
      <c r="BW36" s="1053"/>
      <c r="BX36" s="1053"/>
      <c r="BY36" s="1053"/>
      <c r="BZ36" s="1053"/>
      <c r="CA36" s="1053"/>
      <c r="CB36" s="1053"/>
      <c r="CC36" s="1053"/>
      <c r="CD36" s="1053"/>
      <c r="CE36" s="1053"/>
      <c r="CF36" s="1053"/>
      <c r="CG36" s="1053"/>
      <c r="CH36" s="1053"/>
      <c r="CI36" s="1053"/>
      <c r="CJ36" s="1053"/>
      <c r="CK36" s="1053"/>
      <c r="CL36" s="1053"/>
      <c r="CM36" s="1053"/>
      <c r="CN36" s="1053"/>
      <c r="CO36" s="1053"/>
      <c r="CP36" s="1053"/>
      <c r="CQ36" s="1053"/>
      <c r="CR36" s="1053"/>
      <c r="CS36" s="1053"/>
      <c r="CT36" s="1053"/>
      <c r="CU36" s="1053"/>
      <c r="CV36" s="1053"/>
      <c r="CW36" s="1053"/>
      <c r="CX36" s="1053"/>
      <c r="CY36" s="1053"/>
      <c r="CZ36" s="1053"/>
      <c r="DA36" s="1053"/>
      <c r="DB36" s="1053"/>
      <c r="DC36" s="1053"/>
      <c r="DD36" s="1053"/>
      <c r="DE36" s="1053"/>
      <c r="DF36" s="1053"/>
      <c r="DG36" s="1053"/>
      <c r="DH36" s="1053"/>
      <c r="DI36" s="1053"/>
      <c r="DJ36" s="1053"/>
      <c r="DK36" s="1053"/>
      <c r="DL36" s="1053"/>
      <c r="DM36" s="1053"/>
      <c r="DN36" s="1053"/>
      <c r="DO36" s="1053"/>
      <c r="DP36" s="1053"/>
      <c r="DQ36" s="1053"/>
      <c r="DR36" s="1053"/>
      <c r="DS36" s="1053"/>
      <c r="DT36" s="1053"/>
      <c r="DU36" s="1053"/>
      <c r="DV36" s="1053"/>
      <c r="DW36" s="1053"/>
      <c r="DX36" s="1053"/>
      <c r="DY36" s="1053"/>
      <c r="DZ36" s="1053"/>
      <c r="EA36" s="1053"/>
      <c r="EB36" s="1053"/>
      <c r="EC36" s="1053"/>
      <c r="ED36" s="1053"/>
      <c r="EE36" s="1053"/>
      <c r="EF36" s="1053"/>
      <c r="EG36" s="1053"/>
      <c r="EH36" s="1053"/>
      <c r="EI36" s="1053"/>
      <c r="EJ36" s="1053"/>
      <c r="EK36" s="1053"/>
      <c r="EL36" s="1053"/>
      <c r="EM36" s="1053"/>
      <c r="EN36" s="1053"/>
      <c r="EO36" s="1053"/>
      <c r="EP36" s="1053"/>
      <c r="EQ36" s="1053"/>
      <c r="ER36" s="1053"/>
      <c r="ES36" s="1053"/>
      <c r="ET36" s="1053"/>
      <c r="EU36" s="1053"/>
      <c r="EV36" s="1053"/>
      <c r="EW36" s="1053"/>
      <c r="EX36" s="1053"/>
      <c r="EY36" s="1053"/>
      <c r="EZ36" s="1053"/>
      <c r="FA36" s="1053"/>
      <c r="FB36" s="1053"/>
      <c r="FC36" s="1053"/>
      <c r="FD36" s="1053"/>
      <c r="FE36" s="1053"/>
      <c r="FF36" s="1053"/>
      <c r="FG36" s="1053"/>
      <c r="FH36" s="1053"/>
      <c r="FI36" s="1053"/>
      <c r="FJ36" s="1053"/>
      <c r="FK36" s="1053"/>
      <c r="FL36" s="1053"/>
      <c r="FM36" s="1053"/>
      <c r="FN36" s="1053"/>
      <c r="FO36" s="1053"/>
      <c r="FP36" s="1053"/>
      <c r="FQ36" s="1053"/>
      <c r="FR36" s="1053"/>
      <c r="FS36" s="1053"/>
      <c r="FT36" s="1053"/>
      <c r="FU36" s="1053"/>
      <c r="FV36" s="1053"/>
      <c r="FW36" s="1053"/>
      <c r="FX36" s="1053"/>
      <c r="FY36" s="1053"/>
      <c r="FZ36" s="1053"/>
      <c r="GA36" s="1053"/>
      <c r="GB36" s="1053"/>
      <c r="GC36" s="1053"/>
      <c r="GD36" s="1053"/>
      <c r="GE36" s="1053"/>
      <c r="GF36" s="1053"/>
      <c r="GG36" s="1053"/>
      <c r="GH36" s="1053"/>
      <c r="GI36" s="1053"/>
      <c r="GJ36" s="1053"/>
      <c r="GK36" s="1053"/>
      <c r="GL36" s="1053"/>
      <c r="GM36" s="1053"/>
      <c r="GN36" s="1053"/>
      <c r="GO36" s="1053"/>
      <c r="GP36" s="1053"/>
      <c r="GQ36" s="1053"/>
      <c r="GR36" s="1053"/>
      <c r="GS36" s="1053"/>
      <c r="GT36" s="1053"/>
      <c r="GU36" s="1053"/>
      <c r="GV36" s="1053"/>
      <c r="GW36" s="1053"/>
      <c r="GX36" s="1053"/>
      <c r="GY36" s="1053"/>
      <c r="GZ36" s="1053"/>
      <c r="HA36" s="1053"/>
      <c r="HB36" s="1053"/>
      <c r="HC36" s="1053"/>
      <c r="HD36" s="1053"/>
      <c r="HE36" s="1053"/>
      <c r="HF36" s="1053"/>
      <c r="HG36" s="1053"/>
      <c r="HH36" s="1053"/>
      <c r="HI36" s="1053"/>
      <c r="HJ36" s="1053"/>
      <c r="HK36" s="1053"/>
      <c r="HL36" s="1053"/>
      <c r="HM36" s="1053"/>
      <c r="HN36" s="1053"/>
      <c r="HO36" s="1053"/>
      <c r="HP36" s="1053"/>
      <c r="HQ36" s="1053"/>
      <c r="HR36" s="1053"/>
      <c r="HS36" s="1053"/>
      <c r="HT36" s="1053"/>
      <c r="HU36" s="1053"/>
      <c r="HV36" s="1053"/>
      <c r="HW36" s="1053"/>
      <c r="HX36" s="1053"/>
      <c r="HY36" s="1053"/>
      <c r="HZ36" s="1053"/>
      <c r="IA36" s="1053"/>
      <c r="IB36" s="1053"/>
      <c r="IC36" s="1053"/>
      <c r="ID36" s="1053"/>
      <c r="IE36" s="1053"/>
      <c r="IF36" s="1053"/>
      <c r="IG36" s="1053"/>
      <c r="IH36" s="1053"/>
      <c r="II36" s="1053"/>
      <c r="IJ36" s="1053"/>
      <c r="IK36" s="1053"/>
      <c r="IL36" s="1053"/>
      <c r="IM36" s="1053"/>
      <c r="IN36" s="1053"/>
      <c r="IO36" s="1053"/>
      <c r="IP36" s="1053"/>
      <c r="IQ36" s="1053"/>
      <c r="IR36" s="1053"/>
      <c r="IS36" s="1053"/>
      <c r="IT36" s="1053"/>
      <c r="IU36" s="1053"/>
      <c r="IV36" s="1053"/>
    </row>
    <row r="37" spans="1:256" ht="30" customHeight="1">
      <c r="A37" s="1053" t="s">
        <v>247</v>
      </c>
      <c r="B37" s="1053"/>
      <c r="C37" s="1053"/>
      <c r="D37" s="1053"/>
      <c r="E37" s="1053"/>
      <c r="F37" s="1053"/>
      <c r="G37" s="1053"/>
      <c r="H37" s="1053"/>
      <c r="I37" s="1053"/>
      <c r="J37" s="1053"/>
      <c r="K37" s="1053"/>
      <c r="W37" s="1053"/>
      <c r="X37" s="1053"/>
      <c r="Y37" s="1053"/>
      <c r="Z37" s="1053"/>
      <c r="AA37" s="1053"/>
      <c r="AB37" s="1053"/>
      <c r="AC37" s="1053"/>
      <c r="AD37" s="1053"/>
      <c r="AE37" s="1053"/>
      <c r="AF37" s="1053"/>
      <c r="AG37" s="1053"/>
      <c r="AH37" s="1053"/>
      <c r="AI37" s="1053"/>
      <c r="AJ37" s="1053"/>
      <c r="AK37" s="1053"/>
      <c r="AL37" s="1053"/>
      <c r="AM37" s="1053"/>
      <c r="AN37" s="1053"/>
      <c r="AO37" s="1053"/>
      <c r="AP37" s="1053"/>
      <c r="AQ37" s="1053"/>
      <c r="AR37" s="1053"/>
      <c r="AS37" s="1053"/>
      <c r="AT37" s="1053"/>
      <c r="AU37" s="1053"/>
      <c r="AV37" s="1053"/>
      <c r="AW37" s="1053"/>
      <c r="AX37" s="1053"/>
      <c r="AY37" s="1053"/>
      <c r="AZ37" s="1053"/>
      <c r="BA37" s="1053"/>
      <c r="BB37" s="1053"/>
      <c r="BC37" s="1053"/>
      <c r="BD37" s="1053"/>
      <c r="BE37" s="1053"/>
      <c r="BF37" s="1053"/>
      <c r="BG37" s="1053"/>
      <c r="BH37" s="1053"/>
      <c r="BI37" s="1053"/>
      <c r="BJ37" s="1053"/>
      <c r="BK37" s="1053"/>
      <c r="BL37" s="1053"/>
      <c r="BM37" s="1053"/>
      <c r="BN37" s="1053"/>
      <c r="BO37" s="1053"/>
      <c r="BP37" s="1053"/>
      <c r="BQ37" s="1053"/>
      <c r="BR37" s="1053"/>
      <c r="BS37" s="1053"/>
      <c r="BT37" s="1053"/>
      <c r="BU37" s="1053"/>
      <c r="BV37" s="1053"/>
      <c r="BW37" s="1053"/>
      <c r="BX37" s="1053"/>
      <c r="BY37" s="1053"/>
      <c r="BZ37" s="1053"/>
      <c r="CA37" s="1053"/>
      <c r="CB37" s="1053"/>
      <c r="CC37" s="1053"/>
      <c r="CD37" s="1053"/>
      <c r="CE37" s="1053"/>
      <c r="CF37" s="1053"/>
      <c r="CG37" s="1053"/>
      <c r="CH37" s="1053"/>
      <c r="CI37" s="1053"/>
      <c r="CJ37" s="1053"/>
      <c r="CK37" s="1053"/>
      <c r="CL37" s="1053"/>
      <c r="CM37" s="1053"/>
      <c r="CN37" s="1053"/>
      <c r="CO37" s="1053"/>
      <c r="CP37" s="1053"/>
      <c r="CQ37" s="1053"/>
      <c r="CR37" s="1053"/>
      <c r="CS37" s="1053"/>
      <c r="CT37" s="1053"/>
      <c r="CU37" s="1053"/>
      <c r="CV37" s="1053"/>
      <c r="CW37" s="1053"/>
      <c r="CX37" s="1053"/>
      <c r="CY37" s="1053"/>
      <c r="CZ37" s="1053"/>
      <c r="DA37" s="1053"/>
      <c r="DB37" s="1053"/>
      <c r="DC37" s="1053"/>
      <c r="DD37" s="1053"/>
      <c r="DE37" s="1053"/>
      <c r="DF37" s="1053"/>
      <c r="DG37" s="1053"/>
      <c r="DH37" s="1053"/>
      <c r="DI37" s="1053"/>
      <c r="DJ37" s="1053"/>
      <c r="DK37" s="1053"/>
      <c r="DL37" s="1053"/>
      <c r="DM37" s="1053"/>
      <c r="DN37" s="1053"/>
      <c r="DO37" s="1053"/>
      <c r="DP37" s="1053"/>
      <c r="DQ37" s="1053"/>
      <c r="DR37" s="1053"/>
      <c r="DS37" s="1053"/>
      <c r="DT37" s="1053"/>
      <c r="DU37" s="1053"/>
      <c r="DV37" s="1053"/>
      <c r="DW37" s="1053"/>
      <c r="DX37" s="1053"/>
      <c r="DY37" s="1053"/>
      <c r="DZ37" s="1053"/>
      <c r="EA37" s="1053"/>
      <c r="EB37" s="1053"/>
      <c r="EC37" s="1053"/>
      <c r="ED37" s="1053"/>
      <c r="EE37" s="1053"/>
      <c r="EF37" s="1053"/>
      <c r="EG37" s="1053"/>
      <c r="EH37" s="1053"/>
      <c r="EI37" s="1053"/>
      <c r="EJ37" s="1053"/>
      <c r="EK37" s="1053"/>
      <c r="EL37" s="1053"/>
      <c r="EM37" s="1053"/>
      <c r="EN37" s="1053"/>
      <c r="EO37" s="1053"/>
      <c r="EP37" s="1053"/>
      <c r="EQ37" s="1053"/>
      <c r="ER37" s="1053"/>
      <c r="ES37" s="1053"/>
      <c r="ET37" s="1053"/>
      <c r="EU37" s="1053"/>
      <c r="EV37" s="1053"/>
      <c r="EW37" s="1053"/>
      <c r="EX37" s="1053"/>
      <c r="EY37" s="1053"/>
      <c r="EZ37" s="1053"/>
      <c r="FA37" s="1053"/>
      <c r="FB37" s="1053"/>
      <c r="FC37" s="1053"/>
      <c r="FD37" s="1053"/>
      <c r="FE37" s="1053"/>
      <c r="FF37" s="1053"/>
      <c r="FG37" s="1053"/>
      <c r="FH37" s="1053"/>
      <c r="FI37" s="1053"/>
      <c r="FJ37" s="1053"/>
      <c r="FK37" s="1053"/>
      <c r="FL37" s="1053"/>
      <c r="FM37" s="1053"/>
      <c r="FN37" s="1053"/>
      <c r="FO37" s="1053"/>
      <c r="FP37" s="1053"/>
      <c r="FQ37" s="1053"/>
      <c r="FR37" s="1053"/>
      <c r="FS37" s="1053"/>
      <c r="FT37" s="1053"/>
      <c r="FU37" s="1053"/>
      <c r="FV37" s="1053"/>
      <c r="FW37" s="1053"/>
      <c r="FX37" s="1053"/>
      <c r="FY37" s="1053"/>
      <c r="FZ37" s="1053"/>
      <c r="GA37" s="1053"/>
      <c r="GB37" s="1053"/>
      <c r="GC37" s="1053"/>
      <c r="GD37" s="1053"/>
      <c r="GE37" s="1053"/>
      <c r="GF37" s="1053"/>
      <c r="GG37" s="1053"/>
      <c r="GH37" s="1053"/>
      <c r="GI37" s="1053"/>
      <c r="GJ37" s="1053"/>
      <c r="GK37" s="1053"/>
      <c r="GL37" s="1053"/>
      <c r="GM37" s="1053"/>
      <c r="GN37" s="1053"/>
      <c r="GO37" s="1053"/>
      <c r="GP37" s="1053"/>
      <c r="GQ37" s="1053"/>
      <c r="GR37" s="1053"/>
      <c r="GS37" s="1053"/>
      <c r="GT37" s="1053"/>
      <c r="GU37" s="1053"/>
      <c r="GV37" s="1053"/>
      <c r="GW37" s="1053"/>
      <c r="GX37" s="1053"/>
      <c r="GY37" s="1053"/>
      <c r="GZ37" s="1053"/>
      <c r="HA37" s="1053"/>
      <c r="HB37" s="1053"/>
      <c r="HC37" s="1053"/>
      <c r="HD37" s="1053"/>
      <c r="HE37" s="1053"/>
      <c r="HF37" s="1053"/>
      <c r="HG37" s="1053"/>
      <c r="HH37" s="1053"/>
      <c r="HI37" s="1053"/>
      <c r="HJ37" s="1053"/>
      <c r="HK37" s="1053"/>
      <c r="HL37" s="1053"/>
      <c r="HM37" s="1053"/>
      <c r="HN37" s="1053"/>
      <c r="HO37" s="1053"/>
      <c r="HP37" s="1053"/>
      <c r="HQ37" s="1053"/>
      <c r="HR37" s="1053"/>
      <c r="HS37" s="1053"/>
      <c r="HT37" s="1053"/>
      <c r="HU37" s="1053"/>
      <c r="HV37" s="1053"/>
      <c r="HW37" s="1053"/>
      <c r="HX37" s="1053"/>
      <c r="HY37" s="1053"/>
      <c r="HZ37" s="1053"/>
      <c r="IA37" s="1053"/>
      <c r="IB37" s="1053"/>
      <c r="IC37" s="1053"/>
      <c r="ID37" s="1053"/>
      <c r="IE37" s="1053"/>
      <c r="IF37" s="1053"/>
      <c r="IG37" s="1053"/>
      <c r="IH37" s="1053"/>
      <c r="II37" s="1053"/>
      <c r="IJ37" s="1053"/>
      <c r="IK37" s="1053"/>
      <c r="IL37" s="1053"/>
      <c r="IM37" s="1053"/>
      <c r="IN37" s="1053"/>
      <c r="IO37" s="1053"/>
      <c r="IP37" s="1053"/>
      <c r="IQ37" s="1053"/>
      <c r="IR37" s="1053"/>
      <c r="IS37" s="1053"/>
      <c r="IT37" s="1053"/>
      <c r="IU37" s="1053"/>
      <c r="IV37" s="1053"/>
    </row>
    <row r="38" spans="1:256" ht="15" customHeight="1">
      <c r="A38" s="1053" t="s">
        <v>1121</v>
      </c>
      <c r="B38" s="1053"/>
      <c r="C38" s="1053"/>
      <c r="D38" s="1053"/>
      <c r="E38" s="1053"/>
      <c r="F38" s="1053"/>
      <c r="G38" s="1053"/>
      <c r="H38" s="1053"/>
      <c r="I38" s="1053"/>
      <c r="J38" s="1053"/>
      <c r="K38" s="1053"/>
      <c r="W38" s="1053"/>
      <c r="X38" s="1053"/>
      <c r="Y38" s="1053"/>
      <c r="Z38" s="1053"/>
      <c r="AA38" s="1053"/>
      <c r="AB38" s="1053"/>
      <c r="AC38" s="1053"/>
      <c r="AD38" s="1053"/>
      <c r="AE38" s="1053"/>
      <c r="AF38" s="1053"/>
      <c r="AG38" s="1053"/>
      <c r="AH38" s="1053"/>
      <c r="AI38" s="1053"/>
      <c r="AJ38" s="1053"/>
      <c r="AK38" s="1053"/>
      <c r="AL38" s="1053"/>
      <c r="AM38" s="1053"/>
      <c r="AN38" s="1053"/>
      <c r="AO38" s="1053"/>
      <c r="AP38" s="1053"/>
      <c r="AQ38" s="1053"/>
      <c r="AR38" s="1053"/>
      <c r="AS38" s="1053"/>
      <c r="AT38" s="1053"/>
      <c r="AU38" s="1053"/>
      <c r="AV38" s="1053"/>
      <c r="AW38" s="1053"/>
      <c r="AX38" s="1053"/>
      <c r="AY38" s="1053"/>
      <c r="AZ38" s="1053"/>
      <c r="BA38" s="1053"/>
      <c r="BB38" s="1053"/>
      <c r="BC38" s="1053"/>
      <c r="BD38" s="1053"/>
      <c r="BE38" s="1053"/>
      <c r="BF38" s="1053"/>
      <c r="BG38" s="1053"/>
      <c r="BH38" s="1053"/>
      <c r="BI38" s="1053"/>
      <c r="BJ38" s="1053"/>
      <c r="BK38" s="1053"/>
      <c r="BL38" s="1053"/>
      <c r="BM38" s="1053"/>
      <c r="BN38" s="1053"/>
      <c r="BO38" s="1053"/>
      <c r="BP38" s="1053"/>
      <c r="BQ38" s="1053"/>
      <c r="BR38" s="1053"/>
      <c r="BS38" s="1053"/>
      <c r="BT38" s="1053"/>
      <c r="BU38" s="1053"/>
      <c r="BV38" s="1053"/>
      <c r="BW38" s="1053"/>
      <c r="BX38" s="1053"/>
      <c r="BY38" s="1053"/>
      <c r="BZ38" s="1053"/>
      <c r="CA38" s="1053"/>
      <c r="CB38" s="1053"/>
      <c r="CC38" s="1053"/>
      <c r="CD38" s="1053"/>
      <c r="CE38" s="1053"/>
      <c r="CF38" s="1053"/>
      <c r="CG38" s="1053"/>
      <c r="CH38" s="1053"/>
      <c r="CI38" s="1053"/>
      <c r="CJ38" s="1053"/>
      <c r="CK38" s="1053"/>
      <c r="CL38" s="1053"/>
      <c r="CM38" s="1053"/>
      <c r="CN38" s="1053"/>
      <c r="CO38" s="1053"/>
      <c r="CP38" s="1053"/>
      <c r="CQ38" s="1053"/>
      <c r="CR38" s="1053"/>
      <c r="CS38" s="1053"/>
      <c r="CT38" s="1053"/>
      <c r="CU38" s="1053"/>
      <c r="CV38" s="1053"/>
      <c r="CW38" s="1053"/>
      <c r="CX38" s="1053"/>
      <c r="CY38" s="1053"/>
      <c r="CZ38" s="1053"/>
      <c r="DA38" s="1053"/>
      <c r="DB38" s="1053"/>
      <c r="DC38" s="1053"/>
      <c r="DD38" s="1053"/>
      <c r="DE38" s="1053"/>
      <c r="DF38" s="1053"/>
      <c r="DG38" s="1053"/>
      <c r="DH38" s="1053"/>
      <c r="DI38" s="1053"/>
      <c r="DJ38" s="1053"/>
      <c r="DK38" s="1053"/>
      <c r="DL38" s="1053"/>
      <c r="DM38" s="1053"/>
      <c r="DN38" s="1053"/>
      <c r="DO38" s="1053"/>
      <c r="DP38" s="1053"/>
      <c r="DQ38" s="1053"/>
      <c r="DR38" s="1053"/>
      <c r="DS38" s="1053"/>
      <c r="DT38" s="1053"/>
      <c r="DU38" s="1053"/>
      <c r="DV38" s="1053"/>
      <c r="DW38" s="1053"/>
      <c r="DX38" s="1053"/>
      <c r="DY38" s="1053"/>
      <c r="DZ38" s="1053"/>
      <c r="EA38" s="1053"/>
      <c r="EB38" s="1053"/>
      <c r="EC38" s="1053"/>
      <c r="ED38" s="1053"/>
      <c r="EE38" s="1053"/>
      <c r="EF38" s="1053"/>
      <c r="EG38" s="1053"/>
      <c r="EH38" s="1053"/>
      <c r="EI38" s="1053"/>
      <c r="EJ38" s="1053"/>
      <c r="EK38" s="1053"/>
      <c r="EL38" s="1053"/>
      <c r="EM38" s="1053"/>
      <c r="EN38" s="1053"/>
      <c r="EO38" s="1053"/>
      <c r="EP38" s="1053"/>
      <c r="EQ38" s="1053"/>
      <c r="ER38" s="1053"/>
      <c r="ES38" s="1053"/>
      <c r="ET38" s="1053"/>
      <c r="EU38" s="1053"/>
      <c r="EV38" s="1053"/>
      <c r="EW38" s="1053"/>
      <c r="EX38" s="1053"/>
      <c r="EY38" s="1053"/>
      <c r="EZ38" s="1053"/>
      <c r="FA38" s="1053"/>
      <c r="FB38" s="1053"/>
      <c r="FC38" s="1053"/>
      <c r="FD38" s="1053"/>
      <c r="FE38" s="1053"/>
      <c r="FF38" s="1053"/>
      <c r="FG38" s="1053"/>
      <c r="FH38" s="1053"/>
      <c r="FI38" s="1053"/>
      <c r="FJ38" s="1053"/>
      <c r="FK38" s="1053"/>
      <c r="FL38" s="1053"/>
      <c r="FM38" s="1053"/>
      <c r="FN38" s="1053"/>
      <c r="FO38" s="1053"/>
      <c r="FP38" s="1053"/>
      <c r="FQ38" s="1053"/>
      <c r="FR38" s="1053"/>
      <c r="FS38" s="1053"/>
      <c r="FT38" s="1053"/>
      <c r="FU38" s="1053"/>
      <c r="FV38" s="1053"/>
      <c r="FW38" s="1053"/>
      <c r="FX38" s="1053"/>
      <c r="FY38" s="1053"/>
      <c r="FZ38" s="1053"/>
      <c r="GA38" s="1053"/>
      <c r="GB38" s="1053"/>
      <c r="GC38" s="1053"/>
      <c r="GD38" s="1053"/>
      <c r="GE38" s="1053"/>
      <c r="GF38" s="1053"/>
      <c r="GG38" s="1053"/>
      <c r="GH38" s="1053"/>
      <c r="GI38" s="1053"/>
      <c r="GJ38" s="1053"/>
      <c r="GK38" s="1053"/>
      <c r="GL38" s="1053"/>
      <c r="GM38" s="1053"/>
      <c r="GN38" s="1053"/>
      <c r="GO38" s="1053"/>
      <c r="GP38" s="1053"/>
      <c r="GQ38" s="1053"/>
      <c r="GR38" s="1053"/>
      <c r="GS38" s="1053"/>
      <c r="GT38" s="1053"/>
      <c r="GU38" s="1053"/>
      <c r="GV38" s="1053"/>
      <c r="GW38" s="1053"/>
      <c r="GX38" s="1053"/>
      <c r="GY38" s="1053"/>
      <c r="GZ38" s="1053"/>
      <c r="HA38" s="1053"/>
      <c r="HB38" s="1053"/>
      <c r="HC38" s="1053"/>
      <c r="HD38" s="1053"/>
      <c r="HE38" s="1053"/>
      <c r="HF38" s="1053"/>
      <c r="HG38" s="1053"/>
      <c r="HH38" s="1053"/>
      <c r="HI38" s="1053"/>
      <c r="HJ38" s="1053"/>
      <c r="HK38" s="1053"/>
      <c r="HL38" s="1053"/>
      <c r="HM38" s="1053"/>
      <c r="HN38" s="1053"/>
      <c r="HO38" s="1053"/>
      <c r="HP38" s="1053"/>
      <c r="HQ38" s="1053"/>
      <c r="HR38" s="1053"/>
      <c r="HS38" s="1053"/>
      <c r="HT38" s="1053"/>
      <c r="HU38" s="1053"/>
      <c r="HV38" s="1053"/>
      <c r="HW38" s="1053"/>
      <c r="HX38" s="1053"/>
      <c r="HY38" s="1053"/>
      <c r="HZ38" s="1053"/>
      <c r="IA38" s="1053"/>
      <c r="IB38" s="1053"/>
      <c r="IC38" s="1053"/>
      <c r="ID38" s="1053"/>
      <c r="IE38" s="1053"/>
      <c r="IF38" s="1053"/>
      <c r="IG38" s="1053"/>
      <c r="IH38" s="1053"/>
      <c r="II38" s="1053"/>
      <c r="IJ38" s="1053"/>
      <c r="IK38" s="1053"/>
      <c r="IL38" s="1053"/>
      <c r="IM38" s="1053"/>
      <c r="IN38" s="1053"/>
      <c r="IO38" s="1053"/>
      <c r="IP38" s="1053"/>
      <c r="IQ38" s="1053"/>
      <c r="IR38" s="1053"/>
      <c r="IS38" s="1053"/>
      <c r="IT38" s="1053"/>
      <c r="IU38" s="1053"/>
      <c r="IV38" s="1053"/>
    </row>
    <row r="39" spans="1:256" ht="15" customHeight="1">
      <c r="A39" s="1053" t="s">
        <v>923</v>
      </c>
      <c r="B39" s="1053"/>
      <c r="C39" s="1053"/>
      <c r="D39" s="1053"/>
      <c r="E39" s="1053"/>
      <c r="F39" s="1053"/>
      <c r="G39" s="1053"/>
      <c r="H39" s="1053"/>
      <c r="I39" s="1053"/>
      <c r="J39" s="1053"/>
      <c r="K39" s="1053"/>
      <c r="W39" s="1053"/>
      <c r="X39" s="1053"/>
      <c r="Y39" s="1053"/>
      <c r="Z39" s="1053"/>
      <c r="AA39" s="1053"/>
      <c r="AB39" s="1053"/>
      <c r="AC39" s="1053"/>
      <c r="AD39" s="1053"/>
      <c r="AE39" s="1053"/>
      <c r="AF39" s="1053"/>
      <c r="AG39" s="1053"/>
      <c r="AH39" s="1053"/>
      <c r="AI39" s="1053"/>
      <c r="AJ39" s="1053"/>
      <c r="AK39" s="1053"/>
      <c r="AL39" s="1053"/>
      <c r="AM39" s="1053"/>
      <c r="AN39" s="1053"/>
      <c r="AO39" s="1053"/>
      <c r="AP39" s="1053"/>
      <c r="AQ39" s="1053"/>
      <c r="AR39" s="1053"/>
      <c r="AS39" s="1053"/>
      <c r="AT39" s="1053"/>
      <c r="AU39" s="1053"/>
      <c r="AV39" s="1053"/>
      <c r="AW39" s="1053"/>
      <c r="AX39" s="1053"/>
      <c r="AY39" s="1053"/>
      <c r="AZ39" s="1053"/>
      <c r="BA39" s="1053"/>
      <c r="BB39" s="1053"/>
      <c r="BC39" s="1053"/>
      <c r="BD39" s="1053"/>
      <c r="BE39" s="1053"/>
      <c r="BF39" s="1053"/>
      <c r="BG39" s="1053"/>
      <c r="BH39" s="1053"/>
      <c r="BI39" s="1053"/>
      <c r="BJ39" s="1053"/>
      <c r="BK39" s="1053"/>
      <c r="BL39" s="1053"/>
      <c r="BM39" s="1053"/>
      <c r="BN39" s="1053"/>
      <c r="BO39" s="1053"/>
      <c r="BP39" s="1053"/>
      <c r="BQ39" s="1053"/>
      <c r="BR39" s="1053"/>
      <c r="BS39" s="1053"/>
      <c r="BT39" s="1053"/>
      <c r="BU39" s="1053"/>
      <c r="BV39" s="1053"/>
      <c r="BW39" s="1053"/>
      <c r="BX39" s="1053"/>
      <c r="BY39" s="1053"/>
      <c r="BZ39" s="1053"/>
      <c r="CA39" s="1053"/>
      <c r="CB39" s="1053"/>
      <c r="CC39" s="1053"/>
      <c r="CD39" s="1053"/>
      <c r="CE39" s="1053"/>
      <c r="CF39" s="1053"/>
      <c r="CG39" s="1053"/>
      <c r="CH39" s="1053"/>
      <c r="CI39" s="1053"/>
      <c r="CJ39" s="1053"/>
      <c r="CK39" s="1053"/>
      <c r="CL39" s="1053"/>
      <c r="CM39" s="1053"/>
      <c r="CN39" s="1053"/>
      <c r="CO39" s="1053"/>
      <c r="CP39" s="1053"/>
      <c r="CQ39" s="1053"/>
      <c r="CR39" s="1053"/>
      <c r="CS39" s="1053"/>
      <c r="CT39" s="1053"/>
      <c r="CU39" s="1053"/>
      <c r="CV39" s="1053"/>
      <c r="CW39" s="1053"/>
      <c r="CX39" s="1053"/>
      <c r="CY39" s="1053"/>
      <c r="CZ39" s="1053"/>
      <c r="DA39" s="1053"/>
      <c r="DB39" s="1053"/>
      <c r="DC39" s="1053"/>
      <c r="DD39" s="1053"/>
      <c r="DE39" s="1053"/>
      <c r="DF39" s="1053"/>
      <c r="DG39" s="1053"/>
      <c r="DH39" s="1053"/>
      <c r="DI39" s="1053"/>
      <c r="DJ39" s="1053"/>
      <c r="DK39" s="1053"/>
      <c r="DL39" s="1053"/>
      <c r="DM39" s="1053"/>
      <c r="DN39" s="1053"/>
      <c r="DO39" s="1053"/>
      <c r="DP39" s="1053"/>
      <c r="DQ39" s="1053"/>
      <c r="DR39" s="1053"/>
      <c r="DS39" s="1053"/>
      <c r="DT39" s="1053"/>
      <c r="DU39" s="1053"/>
      <c r="DV39" s="1053"/>
      <c r="DW39" s="1053"/>
      <c r="DX39" s="1053"/>
      <c r="DY39" s="1053"/>
      <c r="DZ39" s="1053"/>
      <c r="EA39" s="1053"/>
      <c r="EB39" s="1053"/>
      <c r="EC39" s="1053"/>
      <c r="ED39" s="1053"/>
      <c r="EE39" s="1053"/>
      <c r="EF39" s="1053"/>
      <c r="EG39" s="1053"/>
      <c r="EH39" s="1053"/>
      <c r="EI39" s="1053"/>
      <c r="EJ39" s="1053"/>
      <c r="EK39" s="1053"/>
      <c r="EL39" s="1053"/>
      <c r="EM39" s="1053"/>
      <c r="EN39" s="1053"/>
      <c r="EO39" s="1053"/>
      <c r="EP39" s="1053"/>
      <c r="EQ39" s="1053"/>
      <c r="ER39" s="1053"/>
      <c r="ES39" s="1053"/>
      <c r="ET39" s="1053"/>
      <c r="EU39" s="1053"/>
      <c r="EV39" s="1053"/>
      <c r="EW39" s="1053"/>
      <c r="EX39" s="1053"/>
      <c r="EY39" s="1053"/>
      <c r="EZ39" s="1053"/>
      <c r="FA39" s="1053"/>
      <c r="FB39" s="1053"/>
      <c r="FC39" s="1053"/>
      <c r="FD39" s="1053"/>
      <c r="FE39" s="1053"/>
      <c r="FF39" s="1053"/>
      <c r="FG39" s="1053"/>
      <c r="FH39" s="1053"/>
      <c r="FI39" s="1053"/>
      <c r="FJ39" s="1053"/>
      <c r="FK39" s="1053"/>
      <c r="FL39" s="1053"/>
      <c r="FM39" s="1053"/>
      <c r="FN39" s="1053"/>
      <c r="FO39" s="1053"/>
      <c r="FP39" s="1053"/>
      <c r="FQ39" s="1053"/>
      <c r="FR39" s="1053"/>
      <c r="FS39" s="1053"/>
      <c r="FT39" s="1053"/>
      <c r="FU39" s="1053"/>
      <c r="FV39" s="1053"/>
      <c r="FW39" s="1053"/>
      <c r="FX39" s="1053"/>
      <c r="FY39" s="1053"/>
      <c r="FZ39" s="1053"/>
      <c r="GA39" s="1053"/>
      <c r="GB39" s="1053"/>
      <c r="GC39" s="1053"/>
      <c r="GD39" s="1053"/>
      <c r="GE39" s="1053"/>
      <c r="GF39" s="1053"/>
      <c r="GG39" s="1053"/>
      <c r="GH39" s="1053"/>
      <c r="GI39" s="1053"/>
      <c r="GJ39" s="1053"/>
      <c r="GK39" s="1053"/>
      <c r="GL39" s="1053"/>
      <c r="GM39" s="1053"/>
      <c r="GN39" s="1053"/>
      <c r="GO39" s="1053"/>
      <c r="GP39" s="1053"/>
      <c r="GQ39" s="1053"/>
      <c r="GR39" s="1053"/>
      <c r="GS39" s="1053"/>
      <c r="GT39" s="1053"/>
      <c r="GU39" s="1053"/>
      <c r="GV39" s="1053"/>
      <c r="GW39" s="1053"/>
      <c r="GX39" s="1053"/>
      <c r="GY39" s="1053"/>
      <c r="GZ39" s="1053"/>
      <c r="HA39" s="1053"/>
      <c r="HB39" s="1053"/>
      <c r="HC39" s="1053"/>
      <c r="HD39" s="1053"/>
      <c r="HE39" s="1053"/>
      <c r="HF39" s="1053"/>
      <c r="HG39" s="1053"/>
      <c r="HH39" s="1053"/>
      <c r="HI39" s="1053"/>
      <c r="HJ39" s="1053"/>
      <c r="HK39" s="1053"/>
      <c r="HL39" s="1053"/>
      <c r="HM39" s="1053"/>
      <c r="HN39" s="1053"/>
      <c r="HO39" s="1053"/>
      <c r="HP39" s="1053"/>
      <c r="HQ39" s="1053"/>
      <c r="HR39" s="1053"/>
      <c r="HS39" s="1053"/>
      <c r="HT39" s="1053"/>
      <c r="HU39" s="1053"/>
      <c r="HV39" s="1053"/>
      <c r="HW39" s="1053"/>
      <c r="HX39" s="1053"/>
      <c r="HY39" s="1053"/>
      <c r="HZ39" s="1053"/>
      <c r="IA39" s="1053"/>
      <c r="IB39" s="1053"/>
      <c r="IC39" s="1053"/>
      <c r="ID39" s="1053"/>
      <c r="IE39" s="1053"/>
      <c r="IF39" s="1053"/>
      <c r="IG39" s="1053"/>
      <c r="IH39" s="1053"/>
      <c r="II39" s="1053"/>
      <c r="IJ39" s="1053"/>
      <c r="IK39" s="1053"/>
      <c r="IL39" s="1053"/>
      <c r="IM39" s="1053"/>
      <c r="IN39" s="1053"/>
      <c r="IO39" s="1053"/>
      <c r="IP39" s="1053"/>
      <c r="IQ39" s="1053"/>
      <c r="IR39" s="1053"/>
      <c r="IS39" s="1053"/>
      <c r="IT39" s="1053"/>
      <c r="IU39" s="1053"/>
      <c r="IV39" s="1053"/>
    </row>
    <row r="40" spans="1:256" ht="15" customHeight="1">
      <c r="A40" s="1053" t="s">
        <v>1116</v>
      </c>
      <c r="B40" s="1053"/>
      <c r="C40" s="1053"/>
      <c r="D40" s="1053"/>
      <c r="E40" s="1053"/>
      <c r="F40" s="1053"/>
      <c r="G40" s="1053"/>
      <c r="H40" s="1053"/>
      <c r="I40" s="1053"/>
      <c r="J40" s="1053"/>
      <c r="K40" s="1053"/>
      <c r="W40" s="1053"/>
      <c r="X40" s="1053"/>
      <c r="Y40" s="1053"/>
      <c r="Z40" s="1053"/>
      <c r="AA40" s="1053"/>
      <c r="AB40" s="1053"/>
      <c r="AC40" s="1053"/>
      <c r="AD40" s="1053"/>
      <c r="AE40" s="1053"/>
      <c r="AF40" s="1053"/>
      <c r="AG40" s="1053"/>
      <c r="AH40" s="1053"/>
      <c r="AI40" s="1053"/>
      <c r="AJ40" s="1053"/>
      <c r="AK40" s="1053"/>
      <c r="AL40" s="1053"/>
      <c r="AM40" s="1053"/>
      <c r="AN40" s="1053"/>
      <c r="AO40" s="1053"/>
      <c r="AP40" s="1053"/>
      <c r="AQ40" s="1053"/>
      <c r="AR40" s="1053"/>
      <c r="AS40" s="1053"/>
      <c r="AT40" s="1053"/>
      <c r="AU40" s="1053"/>
      <c r="AV40" s="1053"/>
      <c r="AW40" s="1053"/>
      <c r="AX40" s="1053"/>
      <c r="AY40" s="1053"/>
      <c r="AZ40" s="1053"/>
      <c r="BA40" s="1053"/>
      <c r="BB40" s="1053"/>
      <c r="BC40" s="1053"/>
      <c r="BD40" s="1053"/>
      <c r="BE40" s="1053"/>
      <c r="BF40" s="1053"/>
      <c r="BG40" s="1053"/>
      <c r="BH40" s="1053"/>
      <c r="BI40" s="1053"/>
      <c r="BJ40" s="1053"/>
      <c r="BK40" s="1053"/>
      <c r="BL40" s="1053"/>
      <c r="BM40" s="1053"/>
      <c r="BN40" s="1053"/>
      <c r="BO40" s="1053"/>
      <c r="BP40" s="1053"/>
      <c r="BQ40" s="1053"/>
      <c r="BR40" s="1053"/>
      <c r="BS40" s="1053"/>
      <c r="BT40" s="1053"/>
      <c r="BU40" s="1053"/>
      <c r="BV40" s="1053"/>
      <c r="BW40" s="1053"/>
      <c r="BX40" s="1053"/>
      <c r="BY40" s="1053"/>
      <c r="BZ40" s="1053"/>
      <c r="CA40" s="1053"/>
      <c r="CB40" s="1053"/>
      <c r="CC40" s="1053"/>
      <c r="CD40" s="1053"/>
      <c r="CE40" s="1053"/>
      <c r="CF40" s="1053"/>
      <c r="CG40" s="1053"/>
      <c r="CH40" s="1053"/>
      <c r="CI40" s="1053"/>
      <c r="CJ40" s="1053"/>
      <c r="CK40" s="1053"/>
      <c r="CL40" s="1053"/>
      <c r="CM40" s="1053"/>
      <c r="CN40" s="1053"/>
      <c r="CO40" s="1053"/>
      <c r="CP40" s="1053"/>
      <c r="CQ40" s="1053"/>
      <c r="CR40" s="1053"/>
      <c r="CS40" s="1053"/>
      <c r="CT40" s="1053"/>
      <c r="CU40" s="1053"/>
      <c r="CV40" s="1053"/>
      <c r="CW40" s="1053"/>
      <c r="CX40" s="1053"/>
      <c r="CY40" s="1053"/>
      <c r="CZ40" s="1053"/>
      <c r="DA40" s="1053"/>
      <c r="DB40" s="1053"/>
      <c r="DC40" s="1053"/>
      <c r="DD40" s="1053"/>
      <c r="DE40" s="1053"/>
      <c r="DF40" s="1053"/>
      <c r="DG40" s="1053"/>
      <c r="DH40" s="1053"/>
      <c r="DI40" s="1053"/>
      <c r="DJ40" s="1053"/>
      <c r="DK40" s="1053"/>
      <c r="DL40" s="1053"/>
      <c r="DM40" s="1053"/>
      <c r="DN40" s="1053"/>
      <c r="DO40" s="1053"/>
      <c r="DP40" s="1053"/>
      <c r="DQ40" s="1053"/>
      <c r="DR40" s="1053"/>
      <c r="DS40" s="1053"/>
      <c r="DT40" s="1053"/>
      <c r="DU40" s="1053"/>
      <c r="DV40" s="1053"/>
      <c r="DW40" s="1053"/>
      <c r="DX40" s="1053"/>
      <c r="DY40" s="1053"/>
      <c r="DZ40" s="1053"/>
      <c r="EA40" s="1053"/>
      <c r="EB40" s="1053"/>
      <c r="EC40" s="1053"/>
      <c r="ED40" s="1053"/>
      <c r="EE40" s="1053"/>
      <c r="EF40" s="1053"/>
      <c r="EG40" s="1053"/>
      <c r="EH40" s="1053"/>
      <c r="EI40" s="1053"/>
      <c r="EJ40" s="1053"/>
      <c r="EK40" s="1053"/>
      <c r="EL40" s="1053"/>
      <c r="EM40" s="1053"/>
      <c r="EN40" s="1053"/>
      <c r="EO40" s="1053"/>
      <c r="EP40" s="1053"/>
      <c r="EQ40" s="1053"/>
      <c r="ER40" s="1053"/>
      <c r="ES40" s="1053"/>
      <c r="ET40" s="1053"/>
      <c r="EU40" s="1053"/>
      <c r="EV40" s="1053"/>
      <c r="EW40" s="1053"/>
      <c r="EX40" s="1053"/>
      <c r="EY40" s="1053"/>
      <c r="EZ40" s="1053"/>
      <c r="FA40" s="1053"/>
      <c r="FB40" s="1053"/>
      <c r="FC40" s="1053"/>
      <c r="FD40" s="1053"/>
      <c r="FE40" s="1053"/>
      <c r="FF40" s="1053"/>
      <c r="FG40" s="1053"/>
      <c r="FH40" s="1053"/>
      <c r="FI40" s="1053"/>
      <c r="FJ40" s="1053"/>
      <c r="FK40" s="1053"/>
      <c r="FL40" s="1053"/>
      <c r="FM40" s="1053"/>
      <c r="FN40" s="1053"/>
      <c r="FO40" s="1053"/>
      <c r="FP40" s="1053"/>
      <c r="FQ40" s="1053"/>
      <c r="FR40" s="1053"/>
      <c r="FS40" s="1053"/>
      <c r="FT40" s="1053"/>
      <c r="FU40" s="1053"/>
      <c r="FV40" s="1053"/>
      <c r="FW40" s="1053"/>
      <c r="FX40" s="1053"/>
      <c r="FY40" s="1053"/>
      <c r="FZ40" s="1053"/>
      <c r="GA40" s="1053"/>
      <c r="GB40" s="1053"/>
      <c r="GC40" s="1053"/>
      <c r="GD40" s="1053"/>
      <c r="GE40" s="1053"/>
      <c r="GF40" s="1053"/>
      <c r="GG40" s="1053"/>
      <c r="GH40" s="1053"/>
      <c r="GI40" s="1053"/>
      <c r="GJ40" s="1053"/>
      <c r="GK40" s="1053"/>
      <c r="GL40" s="1053"/>
      <c r="GM40" s="1053"/>
      <c r="GN40" s="1053"/>
      <c r="GO40" s="1053"/>
      <c r="GP40" s="1053"/>
      <c r="GQ40" s="1053"/>
      <c r="GR40" s="1053"/>
      <c r="GS40" s="1053"/>
      <c r="GT40" s="1053"/>
      <c r="GU40" s="1053"/>
      <c r="GV40" s="1053"/>
      <c r="GW40" s="1053"/>
      <c r="GX40" s="1053"/>
      <c r="GY40" s="1053"/>
      <c r="GZ40" s="1053"/>
      <c r="HA40" s="1053"/>
      <c r="HB40" s="1053"/>
      <c r="HC40" s="1053"/>
      <c r="HD40" s="1053"/>
      <c r="HE40" s="1053"/>
      <c r="HF40" s="1053"/>
      <c r="HG40" s="1053"/>
      <c r="HH40" s="1053"/>
      <c r="HI40" s="1053"/>
      <c r="HJ40" s="1053"/>
      <c r="HK40" s="1053"/>
      <c r="HL40" s="1053"/>
      <c r="HM40" s="1053"/>
      <c r="HN40" s="1053"/>
      <c r="HO40" s="1053"/>
      <c r="HP40" s="1053"/>
      <c r="HQ40" s="1053"/>
      <c r="HR40" s="1053"/>
      <c r="HS40" s="1053"/>
      <c r="HT40" s="1053"/>
      <c r="HU40" s="1053"/>
      <c r="HV40" s="1053"/>
      <c r="HW40" s="1053"/>
      <c r="HX40" s="1053"/>
      <c r="HY40" s="1053"/>
      <c r="HZ40" s="1053"/>
      <c r="IA40" s="1053"/>
      <c r="IB40" s="1053"/>
      <c r="IC40" s="1053"/>
      <c r="ID40" s="1053"/>
      <c r="IE40" s="1053"/>
      <c r="IF40" s="1053"/>
      <c r="IG40" s="1053"/>
      <c r="IH40" s="1053"/>
      <c r="II40" s="1053"/>
      <c r="IJ40" s="1053"/>
      <c r="IK40" s="1053"/>
      <c r="IL40" s="1053"/>
      <c r="IM40" s="1053"/>
      <c r="IN40" s="1053"/>
      <c r="IO40" s="1053"/>
      <c r="IP40" s="1053"/>
      <c r="IQ40" s="1053"/>
      <c r="IR40" s="1053"/>
      <c r="IS40" s="1053"/>
      <c r="IT40" s="1053"/>
      <c r="IU40" s="1053"/>
      <c r="IV40" s="1053"/>
    </row>
    <row r="41" spans="1:256" ht="15" customHeight="1">
      <c r="A41" s="1053" t="s">
        <v>1122</v>
      </c>
      <c r="B41" s="1053"/>
      <c r="C41" s="1053"/>
      <c r="D41" s="1053"/>
      <c r="E41" s="1053"/>
      <c r="F41" s="1053"/>
      <c r="G41" s="1053"/>
      <c r="H41" s="1053"/>
      <c r="I41" s="1053"/>
      <c r="J41" s="1053"/>
      <c r="K41" s="1053"/>
      <c r="W41" s="1053"/>
      <c r="X41" s="1053"/>
      <c r="Y41" s="1053"/>
      <c r="Z41" s="1053"/>
      <c r="AA41" s="1053"/>
      <c r="AB41" s="1053"/>
      <c r="AC41" s="1053"/>
      <c r="AD41" s="1053"/>
      <c r="AE41" s="1053"/>
      <c r="AF41" s="1053"/>
      <c r="AG41" s="1053"/>
      <c r="AH41" s="1053"/>
      <c r="AI41" s="1053"/>
      <c r="AJ41" s="1053"/>
      <c r="AK41" s="1053"/>
      <c r="AL41" s="1053"/>
      <c r="AM41" s="1053"/>
      <c r="AN41" s="1053"/>
      <c r="AO41" s="1053"/>
      <c r="AP41" s="1053"/>
      <c r="AQ41" s="1053"/>
      <c r="AR41" s="1053"/>
      <c r="AS41" s="1053"/>
      <c r="AT41" s="1053"/>
      <c r="AU41" s="1053"/>
      <c r="AV41" s="1053"/>
      <c r="AW41" s="1053"/>
      <c r="AX41" s="1053"/>
      <c r="AY41" s="1053"/>
      <c r="AZ41" s="1053"/>
      <c r="BA41" s="1053"/>
      <c r="BB41" s="1053"/>
      <c r="BC41" s="1053"/>
      <c r="BD41" s="1053"/>
      <c r="BE41" s="1053"/>
      <c r="BF41" s="1053"/>
      <c r="BG41" s="1053"/>
      <c r="BH41" s="1053"/>
      <c r="BI41" s="1053"/>
      <c r="BJ41" s="1053"/>
      <c r="BK41" s="1053"/>
      <c r="BL41" s="1053"/>
      <c r="BM41" s="1053"/>
      <c r="BN41" s="1053"/>
      <c r="BO41" s="1053"/>
      <c r="BP41" s="1053"/>
      <c r="BQ41" s="1053"/>
      <c r="BR41" s="1053"/>
      <c r="BS41" s="1053"/>
      <c r="BT41" s="1053"/>
      <c r="BU41" s="1053"/>
      <c r="BV41" s="1053"/>
      <c r="BW41" s="1053"/>
      <c r="BX41" s="1053"/>
      <c r="BY41" s="1053"/>
      <c r="BZ41" s="1053"/>
      <c r="CA41" s="1053"/>
      <c r="CB41" s="1053"/>
      <c r="CC41" s="1053"/>
      <c r="CD41" s="1053"/>
      <c r="CE41" s="1053"/>
      <c r="CF41" s="1053"/>
      <c r="CG41" s="1053"/>
      <c r="CH41" s="1053"/>
      <c r="CI41" s="1053"/>
      <c r="CJ41" s="1053"/>
      <c r="CK41" s="1053"/>
      <c r="CL41" s="1053"/>
      <c r="CM41" s="1053"/>
      <c r="CN41" s="1053"/>
      <c r="CO41" s="1053"/>
      <c r="CP41" s="1053"/>
      <c r="CQ41" s="1053"/>
      <c r="CR41" s="1053"/>
      <c r="CS41" s="1053"/>
      <c r="CT41" s="1053"/>
      <c r="CU41" s="1053"/>
      <c r="CV41" s="1053"/>
      <c r="CW41" s="1053"/>
      <c r="CX41" s="1053"/>
      <c r="CY41" s="1053"/>
      <c r="CZ41" s="1053"/>
      <c r="DA41" s="1053"/>
      <c r="DB41" s="1053"/>
      <c r="DC41" s="1053"/>
      <c r="DD41" s="1053"/>
      <c r="DE41" s="1053"/>
      <c r="DF41" s="1053"/>
      <c r="DG41" s="1053"/>
      <c r="DH41" s="1053"/>
      <c r="DI41" s="1053"/>
      <c r="DJ41" s="1053"/>
      <c r="DK41" s="1053"/>
      <c r="DL41" s="1053"/>
      <c r="DM41" s="1053"/>
      <c r="DN41" s="1053"/>
      <c r="DO41" s="1053"/>
      <c r="DP41" s="1053"/>
      <c r="DQ41" s="1053"/>
      <c r="DR41" s="1053"/>
      <c r="DS41" s="1053"/>
      <c r="DT41" s="1053"/>
      <c r="DU41" s="1053"/>
      <c r="DV41" s="1053"/>
      <c r="DW41" s="1053"/>
      <c r="DX41" s="1053"/>
      <c r="DY41" s="1053"/>
      <c r="DZ41" s="1053"/>
      <c r="EA41" s="1053"/>
      <c r="EB41" s="1053"/>
      <c r="EC41" s="1053"/>
      <c r="ED41" s="1053"/>
      <c r="EE41" s="1053"/>
      <c r="EF41" s="1053"/>
      <c r="EG41" s="1053"/>
      <c r="EH41" s="1053"/>
      <c r="EI41" s="1053"/>
      <c r="EJ41" s="1053"/>
      <c r="EK41" s="1053"/>
      <c r="EL41" s="1053"/>
      <c r="EM41" s="1053"/>
      <c r="EN41" s="1053"/>
      <c r="EO41" s="1053"/>
      <c r="EP41" s="1053"/>
      <c r="EQ41" s="1053"/>
      <c r="ER41" s="1053"/>
      <c r="ES41" s="1053"/>
      <c r="ET41" s="1053"/>
      <c r="EU41" s="1053"/>
      <c r="EV41" s="1053"/>
      <c r="EW41" s="1053"/>
      <c r="EX41" s="1053"/>
      <c r="EY41" s="1053"/>
      <c r="EZ41" s="1053"/>
      <c r="FA41" s="1053"/>
      <c r="FB41" s="1053"/>
      <c r="FC41" s="1053"/>
      <c r="FD41" s="1053"/>
      <c r="FE41" s="1053"/>
      <c r="FF41" s="1053"/>
      <c r="FG41" s="1053"/>
      <c r="FH41" s="1053"/>
      <c r="FI41" s="1053"/>
      <c r="FJ41" s="1053"/>
      <c r="FK41" s="1053"/>
      <c r="FL41" s="1053"/>
      <c r="FM41" s="1053"/>
      <c r="FN41" s="1053"/>
      <c r="FO41" s="1053"/>
      <c r="FP41" s="1053"/>
      <c r="FQ41" s="1053"/>
      <c r="FR41" s="1053"/>
      <c r="FS41" s="1053"/>
      <c r="FT41" s="1053"/>
      <c r="FU41" s="1053"/>
      <c r="FV41" s="1053"/>
      <c r="FW41" s="1053"/>
      <c r="FX41" s="1053"/>
      <c r="FY41" s="1053"/>
      <c r="FZ41" s="1053"/>
      <c r="GA41" s="1053"/>
      <c r="GB41" s="1053"/>
      <c r="GC41" s="1053"/>
      <c r="GD41" s="1053"/>
      <c r="GE41" s="1053"/>
      <c r="GF41" s="1053"/>
      <c r="GG41" s="1053"/>
      <c r="GH41" s="1053"/>
      <c r="GI41" s="1053"/>
      <c r="GJ41" s="1053"/>
      <c r="GK41" s="1053"/>
      <c r="GL41" s="1053"/>
      <c r="GM41" s="1053"/>
      <c r="GN41" s="1053"/>
      <c r="GO41" s="1053"/>
      <c r="GP41" s="1053"/>
      <c r="GQ41" s="1053"/>
      <c r="GR41" s="1053"/>
      <c r="GS41" s="1053"/>
      <c r="GT41" s="1053"/>
      <c r="GU41" s="1053"/>
      <c r="GV41" s="1053"/>
      <c r="GW41" s="1053"/>
      <c r="GX41" s="1053"/>
      <c r="GY41" s="1053"/>
      <c r="GZ41" s="1053"/>
      <c r="HA41" s="1053"/>
      <c r="HB41" s="1053"/>
      <c r="HC41" s="1053"/>
      <c r="HD41" s="1053"/>
      <c r="HE41" s="1053"/>
      <c r="HF41" s="1053"/>
      <c r="HG41" s="1053"/>
      <c r="HH41" s="1053"/>
      <c r="HI41" s="1053"/>
      <c r="HJ41" s="1053"/>
      <c r="HK41" s="1053"/>
      <c r="HL41" s="1053"/>
      <c r="HM41" s="1053"/>
      <c r="HN41" s="1053"/>
      <c r="HO41" s="1053"/>
      <c r="HP41" s="1053"/>
      <c r="HQ41" s="1053"/>
      <c r="HR41" s="1053"/>
      <c r="HS41" s="1053"/>
      <c r="HT41" s="1053"/>
      <c r="HU41" s="1053"/>
      <c r="HV41" s="1053"/>
      <c r="HW41" s="1053"/>
      <c r="HX41" s="1053"/>
      <c r="HY41" s="1053"/>
      <c r="HZ41" s="1053"/>
      <c r="IA41" s="1053"/>
      <c r="IB41" s="1053"/>
      <c r="IC41" s="1053"/>
      <c r="ID41" s="1053"/>
      <c r="IE41" s="1053"/>
      <c r="IF41" s="1053"/>
      <c r="IG41" s="1053"/>
      <c r="IH41" s="1053"/>
      <c r="II41" s="1053"/>
      <c r="IJ41" s="1053"/>
      <c r="IK41" s="1053"/>
      <c r="IL41" s="1053"/>
      <c r="IM41" s="1053"/>
      <c r="IN41" s="1053"/>
      <c r="IO41" s="1053"/>
      <c r="IP41" s="1053"/>
      <c r="IQ41" s="1053"/>
      <c r="IR41" s="1053"/>
      <c r="IS41" s="1053"/>
      <c r="IT41" s="1053"/>
      <c r="IU41" s="1053"/>
      <c r="IV41" s="1053"/>
    </row>
    <row r="42" spans="1:256" ht="30" customHeight="1">
      <c r="A42" s="1053" t="s">
        <v>1115</v>
      </c>
      <c r="B42" s="1053"/>
      <c r="C42" s="1053"/>
      <c r="D42" s="1053"/>
      <c r="E42" s="1053"/>
      <c r="F42" s="1053"/>
      <c r="G42" s="1053"/>
      <c r="H42" s="1053"/>
      <c r="I42" s="1053"/>
      <c r="J42" s="1053"/>
      <c r="K42" s="1053"/>
      <c r="W42" s="1053"/>
      <c r="X42" s="1053"/>
      <c r="Y42" s="1053"/>
      <c r="Z42" s="1053"/>
      <c r="AA42" s="1053"/>
      <c r="AB42" s="1053"/>
      <c r="AC42" s="1053"/>
      <c r="AD42" s="1053"/>
      <c r="AE42" s="1053"/>
      <c r="AF42" s="1053"/>
      <c r="AG42" s="1053"/>
      <c r="AH42" s="1053"/>
      <c r="AI42" s="1053"/>
      <c r="AJ42" s="1053"/>
      <c r="AK42" s="1053"/>
      <c r="AL42" s="1053"/>
      <c r="AM42" s="1053"/>
      <c r="AN42" s="1053"/>
      <c r="AO42" s="1053"/>
      <c r="AP42" s="1053"/>
      <c r="AQ42" s="1053"/>
      <c r="AR42" s="1053"/>
      <c r="AS42" s="1053"/>
      <c r="AT42" s="1053"/>
      <c r="AU42" s="1053"/>
      <c r="AV42" s="1053"/>
      <c r="AW42" s="1053"/>
      <c r="AX42" s="1053"/>
      <c r="AY42" s="1053"/>
      <c r="AZ42" s="1053"/>
      <c r="BA42" s="1053"/>
      <c r="BB42" s="1053"/>
      <c r="BC42" s="1053"/>
      <c r="BD42" s="1053"/>
      <c r="BE42" s="1053"/>
      <c r="BF42" s="1053"/>
      <c r="BG42" s="1053"/>
      <c r="BH42" s="1053"/>
      <c r="BI42" s="1053"/>
      <c r="BJ42" s="1053"/>
      <c r="BK42" s="1053"/>
      <c r="BL42" s="1053"/>
      <c r="BM42" s="1053"/>
      <c r="BN42" s="1053"/>
      <c r="BO42" s="1053"/>
      <c r="BP42" s="1053"/>
      <c r="BQ42" s="1053"/>
      <c r="BR42" s="1053"/>
      <c r="BS42" s="1053"/>
      <c r="BT42" s="1053"/>
      <c r="BU42" s="1053"/>
      <c r="BV42" s="1053"/>
      <c r="BW42" s="1053"/>
      <c r="BX42" s="1053"/>
      <c r="BY42" s="1053"/>
      <c r="BZ42" s="1053"/>
      <c r="CA42" s="1053"/>
      <c r="CB42" s="1053"/>
      <c r="CC42" s="1053"/>
      <c r="CD42" s="1053"/>
      <c r="CE42" s="1053"/>
      <c r="CF42" s="1053"/>
      <c r="CG42" s="1053"/>
      <c r="CH42" s="1053"/>
      <c r="CI42" s="1053"/>
      <c r="CJ42" s="1053"/>
      <c r="CK42" s="1053"/>
      <c r="CL42" s="1053"/>
      <c r="CM42" s="1053"/>
      <c r="CN42" s="1053"/>
      <c r="CO42" s="1053"/>
      <c r="CP42" s="1053"/>
      <c r="CQ42" s="1053"/>
      <c r="CR42" s="1053"/>
      <c r="CS42" s="1053"/>
      <c r="CT42" s="1053"/>
      <c r="CU42" s="1053"/>
      <c r="CV42" s="1053"/>
      <c r="CW42" s="1053"/>
      <c r="CX42" s="1053"/>
      <c r="CY42" s="1053"/>
      <c r="CZ42" s="1053"/>
      <c r="DA42" s="1053"/>
      <c r="DB42" s="1053"/>
      <c r="DC42" s="1053"/>
      <c r="DD42" s="1053"/>
      <c r="DE42" s="1053"/>
      <c r="DF42" s="1053"/>
      <c r="DG42" s="1053"/>
      <c r="DH42" s="1053"/>
      <c r="DI42" s="1053"/>
      <c r="DJ42" s="1053"/>
      <c r="DK42" s="1053"/>
      <c r="DL42" s="1053"/>
      <c r="DM42" s="1053"/>
      <c r="DN42" s="1053"/>
      <c r="DO42" s="1053"/>
      <c r="DP42" s="1053"/>
      <c r="DQ42" s="1053"/>
      <c r="DR42" s="1053"/>
      <c r="DS42" s="1053"/>
      <c r="DT42" s="1053"/>
      <c r="DU42" s="1053"/>
      <c r="DV42" s="1053"/>
      <c r="DW42" s="1053"/>
      <c r="DX42" s="1053"/>
      <c r="DY42" s="1053"/>
      <c r="DZ42" s="1053"/>
      <c r="EA42" s="1053"/>
      <c r="EB42" s="1053"/>
      <c r="EC42" s="1053"/>
      <c r="ED42" s="1053"/>
      <c r="EE42" s="1053"/>
      <c r="EF42" s="1053"/>
      <c r="EG42" s="1053"/>
      <c r="EH42" s="1053"/>
      <c r="EI42" s="1053"/>
      <c r="EJ42" s="1053"/>
      <c r="EK42" s="1053"/>
      <c r="EL42" s="1053"/>
      <c r="EM42" s="1053"/>
      <c r="EN42" s="1053"/>
      <c r="EO42" s="1053"/>
      <c r="EP42" s="1053"/>
      <c r="EQ42" s="1053"/>
      <c r="ER42" s="1053"/>
      <c r="ES42" s="1053"/>
      <c r="ET42" s="1053"/>
      <c r="EU42" s="1053"/>
      <c r="EV42" s="1053"/>
      <c r="EW42" s="1053"/>
      <c r="EX42" s="1053"/>
      <c r="EY42" s="1053"/>
      <c r="EZ42" s="1053"/>
      <c r="FA42" s="1053"/>
      <c r="FB42" s="1053"/>
      <c r="FC42" s="1053"/>
      <c r="FD42" s="1053"/>
      <c r="FE42" s="1053"/>
      <c r="FF42" s="1053"/>
      <c r="FG42" s="1053"/>
      <c r="FH42" s="1053"/>
      <c r="FI42" s="1053"/>
      <c r="FJ42" s="1053"/>
      <c r="FK42" s="1053"/>
      <c r="FL42" s="1053"/>
      <c r="FM42" s="1053"/>
      <c r="FN42" s="1053"/>
      <c r="FO42" s="1053"/>
      <c r="FP42" s="1053"/>
      <c r="FQ42" s="1053"/>
      <c r="FR42" s="1053"/>
      <c r="FS42" s="1053"/>
      <c r="FT42" s="1053"/>
      <c r="FU42" s="1053"/>
      <c r="FV42" s="1053"/>
      <c r="FW42" s="1053"/>
      <c r="FX42" s="1053"/>
      <c r="FY42" s="1053"/>
      <c r="FZ42" s="1053"/>
      <c r="GA42" s="1053"/>
      <c r="GB42" s="1053"/>
      <c r="GC42" s="1053"/>
      <c r="GD42" s="1053"/>
      <c r="GE42" s="1053"/>
      <c r="GF42" s="1053"/>
      <c r="GG42" s="1053"/>
      <c r="GH42" s="1053"/>
      <c r="GI42" s="1053"/>
      <c r="GJ42" s="1053"/>
      <c r="GK42" s="1053"/>
      <c r="GL42" s="1053"/>
      <c r="GM42" s="1053"/>
      <c r="GN42" s="1053"/>
      <c r="GO42" s="1053"/>
      <c r="GP42" s="1053"/>
      <c r="GQ42" s="1053"/>
      <c r="GR42" s="1053"/>
      <c r="GS42" s="1053"/>
      <c r="GT42" s="1053"/>
      <c r="GU42" s="1053"/>
      <c r="GV42" s="1053"/>
      <c r="GW42" s="1053"/>
      <c r="GX42" s="1053"/>
      <c r="GY42" s="1053"/>
      <c r="GZ42" s="1053"/>
      <c r="HA42" s="1053"/>
      <c r="HB42" s="1053"/>
      <c r="HC42" s="1053"/>
      <c r="HD42" s="1053"/>
      <c r="HE42" s="1053"/>
      <c r="HF42" s="1053"/>
      <c r="HG42" s="1053"/>
      <c r="HH42" s="1053"/>
      <c r="HI42" s="1053"/>
      <c r="HJ42" s="1053"/>
      <c r="HK42" s="1053"/>
      <c r="HL42" s="1053"/>
      <c r="HM42" s="1053"/>
      <c r="HN42" s="1053"/>
      <c r="HO42" s="1053"/>
      <c r="HP42" s="1053"/>
      <c r="HQ42" s="1053"/>
      <c r="HR42" s="1053"/>
      <c r="HS42" s="1053"/>
      <c r="HT42" s="1053"/>
      <c r="HU42" s="1053"/>
      <c r="HV42" s="1053"/>
      <c r="HW42" s="1053"/>
      <c r="HX42" s="1053"/>
      <c r="HY42" s="1053"/>
      <c r="HZ42" s="1053"/>
      <c r="IA42" s="1053"/>
      <c r="IB42" s="1053"/>
      <c r="IC42" s="1053"/>
      <c r="ID42" s="1053"/>
      <c r="IE42" s="1053"/>
      <c r="IF42" s="1053"/>
      <c r="IG42" s="1053"/>
      <c r="IH42" s="1053"/>
      <c r="II42" s="1053"/>
      <c r="IJ42" s="1053"/>
      <c r="IK42" s="1053"/>
      <c r="IL42" s="1053"/>
      <c r="IM42" s="1053"/>
      <c r="IN42" s="1053"/>
      <c r="IO42" s="1053"/>
      <c r="IP42" s="1053"/>
      <c r="IQ42" s="1053"/>
      <c r="IR42" s="1053"/>
      <c r="IS42" s="1053"/>
      <c r="IT42" s="1053"/>
      <c r="IU42" s="1053"/>
      <c r="IV42" s="1053"/>
    </row>
    <row r="43" spans="1:256" ht="15" customHeight="1">
      <c r="A43" s="1053" t="s">
        <v>1123</v>
      </c>
      <c r="B43" s="1053"/>
      <c r="C43" s="1053"/>
      <c r="D43" s="1053"/>
      <c r="E43" s="1053"/>
      <c r="F43" s="1053"/>
      <c r="G43" s="1053"/>
      <c r="H43" s="1053"/>
      <c r="I43" s="1053"/>
      <c r="J43" s="1053"/>
      <c r="K43" s="1053"/>
      <c r="W43" s="1053"/>
      <c r="X43" s="1053"/>
      <c r="Y43" s="1053"/>
      <c r="Z43" s="1053"/>
      <c r="AA43" s="1053"/>
      <c r="AB43" s="1053"/>
      <c r="AC43" s="1053"/>
      <c r="AD43" s="1053"/>
      <c r="AE43" s="1053"/>
      <c r="AF43" s="1053"/>
      <c r="AG43" s="1053"/>
      <c r="AH43" s="1053"/>
      <c r="AI43" s="1053"/>
      <c r="AJ43" s="1053"/>
      <c r="AK43" s="1053"/>
      <c r="AL43" s="1053"/>
      <c r="AM43" s="1053"/>
      <c r="AN43" s="1053"/>
      <c r="AO43" s="1053"/>
      <c r="AP43" s="1053"/>
      <c r="AQ43" s="1053"/>
      <c r="AR43" s="1053"/>
      <c r="AS43" s="1053"/>
      <c r="AT43" s="1053"/>
      <c r="AU43" s="1053"/>
      <c r="AV43" s="1053"/>
      <c r="AW43" s="1053"/>
      <c r="AX43" s="1053"/>
      <c r="AY43" s="1053"/>
      <c r="AZ43" s="1053"/>
      <c r="BA43" s="1053"/>
      <c r="BB43" s="1053"/>
      <c r="BC43" s="1053"/>
      <c r="BD43" s="1053"/>
      <c r="BE43" s="1053"/>
      <c r="BF43" s="1053"/>
      <c r="BG43" s="1053"/>
      <c r="BH43" s="1053"/>
      <c r="BI43" s="1053"/>
      <c r="BJ43" s="1053"/>
      <c r="BK43" s="1053"/>
      <c r="BL43" s="1053"/>
      <c r="BM43" s="1053"/>
      <c r="BN43" s="1053"/>
      <c r="BO43" s="1053"/>
      <c r="BP43" s="1053"/>
      <c r="BQ43" s="1053"/>
      <c r="BR43" s="1053"/>
      <c r="BS43" s="1053"/>
      <c r="BT43" s="1053"/>
      <c r="BU43" s="1053"/>
      <c r="BV43" s="1053"/>
      <c r="BW43" s="1053"/>
      <c r="BX43" s="1053"/>
      <c r="BY43" s="1053"/>
      <c r="BZ43" s="1053"/>
      <c r="CA43" s="1053"/>
      <c r="CB43" s="1053"/>
      <c r="CC43" s="1053"/>
      <c r="CD43" s="1053"/>
      <c r="CE43" s="1053"/>
      <c r="CF43" s="1053"/>
      <c r="CG43" s="1053"/>
      <c r="CH43" s="1053"/>
      <c r="CI43" s="1053"/>
      <c r="CJ43" s="1053"/>
      <c r="CK43" s="1053"/>
      <c r="CL43" s="1053"/>
      <c r="CM43" s="1053"/>
      <c r="CN43" s="1053"/>
      <c r="CO43" s="1053"/>
      <c r="CP43" s="1053"/>
      <c r="CQ43" s="1053"/>
      <c r="CR43" s="1053"/>
      <c r="CS43" s="1053"/>
      <c r="CT43" s="1053"/>
      <c r="CU43" s="1053"/>
      <c r="CV43" s="1053"/>
      <c r="CW43" s="1053"/>
      <c r="CX43" s="1053"/>
      <c r="CY43" s="1053"/>
      <c r="CZ43" s="1053"/>
      <c r="DA43" s="1053"/>
      <c r="DB43" s="1053"/>
      <c r="DC43" s="1053"/>
      <c r="DD43" s="1053"/>
      <c r="DE43" s="1053"/>
      <c r="DF43" s="1053"/>
      <c r="DG43" s="1053"/>
      <c r="DH43" s="1053"/>
      <c r="DI43" s="1053"/>
      <c r="DJ43" s="1053"/>
      <c r="DK43" s="1053"/>
      <c r="DL43" s="1053"/>
      <c r="DM43" s="1053"/>
      <c r="DN43" s="1053"/>
      <c r="DO43" s="1053"/>
      <c r="DP43" s="1053"/>
      <c r="DQ43" s="1053"/>
      <c r="DR43" s="1053"/>
      <c r="DS43" s="1053"/>
      <c r="DT43" s="1053"/>
      <c r="DU43" s="1053"/>
      <c r="DV43" s="1053"/>
      <c r="DW43" s="1053"/>
      <c r="DX43" s="1053"/>
      <c r="DY43" s="1053"/>
      <c r="DZ43" s="1053"/>
      <c r="EA43" s="1053"/>
      <c r="EB43" s="1053"/>
      <c r="EC43" s="1053"/>
      <c r="ED43" s="1053"/>
      <c r="EE43" s="1053"/>
      <c r="EF43" s="1053"/>
      <c r="EG43" s="1053"/>
      <c r="EH43" s="1053"/>
      <c r="EI43" s="1053"/>
      <c r="EJ43" s="1053"/>
      <c r="EK43" s="1053"/>
      <c r="EL43" s="1053"/>
      <c r="EM43" s="1053"/>
      <c r="EN43" s="1053"/>
      <c r="EO43" s="1053"/>
      <c r="EP43" s="1053"/>
      <c r="EQ43" s="1053"/>
      <c r="ER43" s="1053"/>
      <c r="ES43" s="1053"/>
      <c r="ET43" s="1053"/>
      <c r="EU43" s="1053"/>
      <c r="EV43" s="1053"/>
      <c r="EW43" s="1053"/>
      <c r="EX43" s="1053"/>
      <c r="EY43" s="1053"/>
      <c r="EZ43" s="1053"/>
      <c r="FA43" s="1053"/>
      <c r="FB43" s="1053"/>
      <c r="FC43" s="1053"/>
      <c r="FD43" s="1053"/>
      <c r="FE43" s="1053"/>
      <c r="FF43" s="1053"/>
      <c r="FG43" s="1053"/>
      <c r="FH43" s="1053"/>
      <c r="FI43" s="1053"/>
      <c r="FJ43" s="1053"/>
      <c r="FK43" s="1053"/>
      <c r="FL43" s="1053"/>
      <c r="FM43" s="1053"/>
      <c r="FN43" s="1053"/>
      <c r="FO43" s="1053"/>
      <c r="FP43" s="1053"/>
      <c r="FQ43" s="1053"/>
      <c r="FR43" s="1053"/>
      <c r="FS43" s="1053"/>
      <c r="FT43" s="1053"/>
      <c r="FU43" s="1053"/>
      <c r="FV43" s="1053"/>
      <c r="FW43" s="1053"/>
      <c r="FX43" s="1053"/>
      <c r="FY43" s="1053"/>
      <c r="FZ43" s="1053"/>
      <c r="GA43" s="1053"/>
      <c r="GB43" s="1053"/>
      <c r="GC43" s="1053"/>
      <c r="GD43" s="1053"/>
      <c r="GE43" s="1053"/>
      <c r="GF43" s="1053"/>
      <c r="GG43" s="1053"/>
      <c r="GH43" s="1053"/>
      <c r="GI43" s="1053"/>
      <c r="GJ43" s="1053"/>
      <c r="GK43" s="1053"/>
      <c r="GL43" s="1053"/>
      <c r="GM43" s="1053"/>
      <c r="GN43" s="1053"/>
      <c r="GO43" s="1053"/>
      <c r="GP43" s="1053"/>
      <c r="GQ43" s="1053"/>
      <c r="GR43" s="1053"/>
      <c r="GS43" s="1053"/>
      <c r="GT43" s="1053"/>
      <c r="GU43" s="1053"/>
      <c r="GV43" s="1053"/>
      <c r="GW43" s="1053"/>
      <c r="GX43" s="1053"/>
      <c r="GY43" s="1053"/>
      <c r="GZ43" s="1053"/>
      <c r="HA43" s="1053"/>
      <c r="HB43" s="1053"/>
      <c r="HC43" s="1053"/>
      <c r="HD43" s="1053"/>
      <c r="HE43" s="1053"/>
      <c r="HF43" s="1053"/>
      <c r="HG43" s="1053"/>
      <c r="HH43" s="1053"/>
      <c r="HI43" s="1053"/>
      <c r="HJ43" s="1053"/>
      <c r="HK43" s="1053"/>
      <c r="HL43" s="1053"/>
      <c r="HM43" s="1053"/>
      <c r="HN43" s="1053"/>
      <c r="HO43" s="1053"/>
      <c r="HP43" s="1053"/>
      <c r="HQ43" s="1053"/>
      <c r="HR43" s="1053"/>
      <c r="HS43" s="1053"/>
      <c r="HT43" s="1053"/>
      <c r="HU43" s="1053"/>
      <c r="HV43" s="1053"/>
      <c r="HW43" s="1053"/>
      <c r="HX43" s="1053"/>
      <c r="HY43" s="1053"/>
      <c r="HZ43" s="1053"/>
      <c r="IA43" s="1053"/>
      <c r="IB43" s="1053"/>
      <c r="IC43" s="1053"/>
      <c r="ID43" s="1053"/>
      <c r="IE43" s="1053"/>
      <c r="IF43" s="1053"/>
      <c r="IG43" s="1053"/>
      <c r="IH43" s="1053"/>
      <c r="II43" s="1053"/>
      <c r="IJ43" s="1053"/>
      <c r="IK43" s="1053"/>
      <c r="IL43" s="1053"/>
      <c r="IM43" s="1053"/>
      <c r="IN43" s="1053"/>
      <c r="IO43" s="1053"/>
      <c r="IP43" s="1053"/>
      <c r="IQ43" s="1053"/>
      <c r="IR43" s="1053"/>
      <c r="IS43" s="1053"/>
      <c r="IT43" s="1053"/>
      <c r="IU43" s="1053"/>
      <c r="IV43" s="1053"/>
    </row>
    <row r="44" spans="1:256" ht="15" customHeight="1">
      <c r="A44" s="1053" t="s">
        <v>1119</v>
      </c>
      <c r="B44" s="1053"/>
      <c r="C44" s="1053"/>
      <c r="D44" s="1053"/>
      <c r="E44" s="1053"/>
      <c r="F44" s="1053"/>
      <c r="G44" s="1053"/>
      <c r="H44" s="1053"/>
      <c r="I44" s="1053"/>
      <c r="J44" s="1053"/>
      <c r="K44" s="1053"/>
      <c r="W44" s="1053"/>
      <c r="X44" s="1053"/>
      <c r="Y44" s="1053"/>
      <c r="Z44" s="1053"/>
      <c r="AA44" s="1053"/>
      <c r="AB44" s="1053"/>
      <c r="AC44" s="1053"/>
      <c r="AD44" s="1053"/>
      <c r="AE44" s="1053"/>
      <c r="AF44" s="1053"/>
      <c r="AG44" s="1053"/>
      <c r="AH44" s="1053"/>
      <c r="AI44" s="1053"/>
      <c r="AJ44" s="1053"/>
      <c r="AK44" s="1053"/>
      <c r="AL44" s="1053"/>
      <c r="AM44" s="1053"/>
      <c r="AN44" s="1053"/>
      <c r="AO44" s="1053"/>
      <c r="AP44" s="1053"/>
      <c r="AQ44" s="1053"/>
      <c r="AR44" s="1053"/>
      <c r="AS44" s="1053"/>
      <c r="AT44" s="1053"/>
      <c r="AU44" s="1053"/>
      <c r="AV44" s="1053"/>
      <c r="AW44" s="1053"/>
      <c r="AX44" s="1053"/>
      <c r="AY44" s="1053"/>
      <c r="AZ44" s="1053"/>
      <c r="BA44" s="1053"/>
      <c r="BB44" s="1053"/>
      <c r="BC44" s="1053"/>
      <c r="BD44" s="1053"/>
      <c r="BE44" s="1053"/>
      <c r="BF44" s="1053"/>
      <c r="BG44" s="1053"/>
      <c r="BH44" s="1053"/>
      <c r="BI44" s="1053"/>
      <c r="BJ44" s="1053"/>
      <c r="BK44" s="1053"/>
      <c r="BL44" s="1053"/>
      <c r="BM44" s="1053"/>
      <c r="BN44" s="1053"/>
      <c r="BO44" s="1053"/>
      <c r="BP44" s="1053"/>
      <c r="BQ44" s="1053"/>
      <c r="BR44" s="1053"/>
      <c r="BS44" s="1053"/>
      <c r="BT44" s="1053"/>
      <c r="BU44" s="1053"/>
      <c r="BV44" s="1053"/>
      <c r="BW44" s="1053"/>
      <c r="BX44" s="1053"/>
      <c r="BY44" s="1053"/>
      <c r="BZ44" s="1053"/>
      <c r="CA44" s="1053"/>
      <c r="CB44" s="1053"/>
      <c r="CC44" s="1053"/>
      <c r="CD44" s="1053"/>
      <c r="CE44" s="1053"/>
      <c r="CF44" s="1053"/>
      <c r="CG44" s="1053"/>
      <c r="CH44" s="1053"/>
      <c r="CI44" s="1053"/>
      <c r="CJ44" s="1053"/>
      <c r="CK44" s="1053"/>
      <c r="CL44" s="1053"/>
      <c r="CM44" s="1053"/>
      <c r="CN44" s="1053"/>
      <c r="CO44" s="1053"/>
      <c r="CP44" s="1053"/>
      <c r="CQ44" s="1053"/>
      <c r="CR44" s="1053"/>
      <c r="CS44" s="1053"/>
      <c r="CT44" s="1053"/>
      <c r="CU44" s="1053"/>
      <c r="CV44" s="1053"/>
      <c r="CW44" s="1053"/>
      <c r="CX44" s="1053"/>
      <c r="CY44" s="1053"/>
      <c r="CZ44" s="1053"/>
      <c r="DA44" s="1053"/>
      <c r="DB44" s="1053"/>
      <c r="DC44" s="1053"/>
      <c r="DD44" s="1053"/>
      <c r="DE44" s="1053"/>
      <c r="DF44" s="1053"/>
      <c r="DG44" s="1053"/>
      <c r="DH44" s="1053"/>
      <c r="DI44" s="1053"/>
      <c r="DJ44" s="1053"/>
      <c r="DK44" s="1053"/>
      <c r="DL44" s="1053"/>
      <c r="DM44" s="1053"/>
      <c r="DN44" s="1053"/>
      <c r="DO44" s="1053"/>
      <c r="DP44" s="1053"/>
      <c r="DQ44" s="1053"/>
      <c r="DR44" s="1053"/>
      <c r="DS44" s="1053"/>
      <c r="DT44" s="1053"/>
      <c r="DU44" s="1053"/>
      <c r="DV44" s="1053"/>
      <c r="DW44" s="1053"/>
      <c r="DX44" s="1053"/>
      <c r="DY44" s="1053"/>
      <c r="DZ44" s="1053"/>
      <c r="EA44" s="1053"/>
      <c r="EB44" s="1053"/>
      <c r="EC44" s="1053"/>
      <c r="ED44" s="1053"/>
      <c r="EE44" s="1053"/>
      <c r="EF44" s="1053"/>
      <c r="EG44" s="1053"/>
      <c r="EH44" s="1053"/>
      <c r="EI44" s="1053"/>
      <c r="EJ44" s="1053"/>
      <c r="EK44" s="1053"/>
      <c r="EL44" s="1053"/>
      <c r="EM44" s="1053"/>
      <c r="EN44" s="1053"/>
      <c r="EO44" s="1053"/>
      <c r="EP44" s="1053"/>
      <c r="EQ44" s="1053"/>
      <c r="ER44" s="1053"/>
      <c r="ES44" s="1053"/>
      <c r="ET44" s="1053"/>
      <c r="EU44" s="1053"/>
      <c r="EV44" s="1053"/>
      <c r="EW44" s="1053"/>
      <c r="EX44" s="1053"/>
      <c r="EY44" s="1053"/>
      <c r="EZ44" s="1053"/>
      <c r="FA44" s="1053"/>
      <c r="FB44" s="1053"/>
      <c r="FC44" s="1053"/>
      <c r="FD44" s="1053"/>
      <c r="FE44" s="1053"/>
      <c r="FF44" s="1053"/>
      <c r="FG44" s="1053"/>
      <c r="FH44" s="1053"/>
      <c r="FI44" s="1053"/>
      <c r="FJ44" s="1053"/>
      <c r="FK44" s="1053"/>
      <c r="FL44" s="1053"/>
      <c r="FM44" s="1053"/>
      <c r="FN44" s="1053"/>
      <c r="FO44" s="1053"/>
      <c r="FP44" s="1053"/>
      <c r="FQ44" s="1053"/>
      <c r="FR44" s="1053"/>
      <c r="FS44" s="1053"/>
      <c r="FT44" s="1053"/>
      <c r="FU44" s="1053"/>
      <c r="FV44" s="1053"/>
      <c r="FW44" s="1053"/>
      <c r="FX44" s="1053"/>
      <c r="FY44" s="1053"/>
      <c r="FZ44" s="1053"/>
      <c r="GA44" s="1053"/>
      <c r="GB44" s="1053"/>
      <c r="GC44" s="1053"/>
      <c r="GD44" s="1053"/>
      <c r="GE44" s="1053"/>
      <c r="GF44" s="1053"/>
      <c r="GG44" s="1053"/>
      <c r="GH44" s="1053"/>
      <c r="GI44" s="1053"/>
      <c r="GJ44" s="1053"/>
      <c r="GK44" s="1053"/>
      <c r="GL44" s="1053"/>
      <c r="GM44" s="1053"/>
      <c r="GN44" s="1053"/>
      <c r="GO44" s="1053"/>
      <c r="GP44" s="1053"/>
      <c r="GQ44" s="1053"/>
      <c r="GR44" s="1053"/>
      <c r="GS44" s="1053"/>
      <c r="GT44" s="1053"/>
      <c r="GU44" s="1053"/>
      <c r="GV44" s="1053"/>
      <c r="GW44" s="1053"/>
      <c r="GX44" s="1053"/>
      <c r="GY44" s="1053"/>
      <c r="GZ44" s="1053"/>
      <c r="HA44" s="1053"/>
      <c r="HB44" s="1053"/>
      <c r="HC44" s="1053"/>
      <c r="HD44" s="1053"/>
      <c r="HE44" s="1053"/>
      <c r="HF44" s="1053"/>
      <c r="HG44" s="1053"/>
      <c r="HH44" s="1053"/>
      <c r="HI44" s="1053"/>
      <c r="HJ44" s="1053"/>
      <c r="HK44" s="1053"/>
      <c r="HL44" s="1053"/>
      <c r="HM44" s="1053"/>
      <c r="HN44" s="1053"/>
      <c r="HO44" s="1053"/>
      <c r="HP44" s="1053"/>
      <c r="HQ44" s="1053"/>
      <c r="HR44" s="1053"/>
      <c r="HS44" s="1053"/>
      <c r="HT44" s="1053"/>
      <c r="HU44" s="1053"/>
      <c r="HV44" s="1053"/>
      <c r="HW44" s="1053"/>
      <c r="HX44" s="1053"/>
      <c r="HY44" s="1053"/>
      <c r="HZ44" s="1053"/>
      <c r="IA44" s="1053"/>
      <c r="IB44" s="1053"/>
      <c r="IC44" s="1053"/>
      <c r="ID44" s="1053"/>
      <c r="IE44" s="1053"/>
      <c r="IF44" s="1053"/>
      <c r="IG44" s="1053"/>
      <c r="IH44" s="1053"/>
      <c r="II44" s="1053"/>
      <c r="IJ44" s="1053"/>
      <c r="IK44" s="1053"/>
      <c r="IL44" s="1053"/>
      <c r="IM44" s="1053"/>
      <c r="IN44" s="1053"/>
      <c r="IO44" s="1053"/>
      <c r="IP44" s="1053"/>
      <c r="IQ44" s="1053"/>
      <c r="IR44" s="1053"/>
      <c r="IS44" s="1053"/>
      <c r="IT44" s="1053"/>
      <c r="IU44" s="1053"/>
      <c r="IV44" s="1053"/>
    </row>
    <row r="45" spans="1:256" ht="15" customHeight="1">
      <c r="A45" s="1053" t="s">
        <v>844</v>
      </c>
      <c r="B45" s="1053"/>
      <c r="C45" s="1053"/>
      <c r="D45" s="1053"/>
      <c r="E45" s="1053"/>
      <c r="F45" s="1053"/>
      <c r="G45" s="1053"/>
      <c r="H45" s="1053"/>
      <c r="I45" s="1053"/>
      <c r="J45" s="1053"/>
      <c r="K45" s="1053"/>
      <c r="W45" s="1053"/>
      <c r="X45" s="1053"/>
      <c r="Y45" s="1053"/>
      <c r="Z45" s="1053"/>
      <c r="AA45" s="1053"/>
      <c r="AB45" s="1053"/>
      <c r="AC45" s="1053"/>
      <c r="AD45" s="1053"/>
      <c r="AE45" s="1053"/>
      <c r="AF45" s="1053"/>
      <c r="AG45" s="1053"/>
      <c r="AH45" s="1053"/>
      <c r="AI45" s="1053"/>
      <c r="AJ45" s="1053"/>
      <c r="AK45" s="1053"/>
      <c r="AL45" s="1053"/>
      <c r="AM45" s="1053"/>
      <c r="AN45" s="1053"/>
      <c r="AO45" s="1053"/>
      <c r="AP45" s="1053"/>
      <c r="AQ45" s="1053"/>
      <c r="AR45" s="1053"/>
      <c r="AS45" s="1053"/>
      <c r="AT45" s="1053"/>
      <c r="AU45" s="1053"/>
      <c r="AV45" s="1053"/>
      <c r="AW45" s="1053"/>
      <c r="AX45" s="1053"/>
      <c r="AY45" s="1053"/>
      <c r="AZ45" s="1053"/>
      <c r="BA45" s="1053"/>
      <c r="BB45" s="1053"/>
      <c r="BC45" s="1053"/>
      <c r="BD45" s="1053"/>
      <c r="BE45" s="1053"/>
      <c r="BF45" s="1053"/>
      <c r="BG45" s="1053"/>
      <c r="BH45" s="1053"/>
      <c r="BI45" s="1053"/>
      <c r="BJ45" s="1053"/>
      <c r="BK45" s="1053"/>
      <c r="BL45" s="1053"/>
      <c r="BM45" s="1053"/>
      <c r="BN45" s="1053"/>
      <c r="BO45" s="1053"/>
      <c r="BP45" s="1053"/>
      <c r="BQ45" s="1053"/>
      <c r="BR45" s="1053"/>
      <c r="BS45" s="1053"/>
      <c r="BT45" s="1053"/>
      <c r="BU45" s="1053"/>
      <c r="BV45" s="1053"/>
      <c r="BW45" s="1053"/>
      <c r="BX45" s="1053"/>
      <c r="BY45" s="1053"/>
      <c r="BZ45" s="1053"/>
      <c r="CA45" s="1053"/>
      <c r="CB45" s="1053"/>
      <c r="CC45" s="1053"/>
      <c r="CD45" s="1053"/>
      <c r="CE45" s="1053"/>
      <c r="CF45" s="1053"/>
      <c r="CG45" s="1053"/>
      <c r="CH45" s="1053"/>
      <c r="CI45" s="1053"/>
      <c r="CJ45" s="1053"/>
      <c r="CK45" s="1053"/>
      <c r="CL45" s="1053"/>
      <c r="CM45" s="1053"/>
      <c r="CN45" s="1053"/>
      <c r="CO45" s="1053"/>
      <c r="CP45" s="1053"/>
      <c r="CQ45" s="1053"/>
      <c r="CR45" s="1053"/>
      <c r="CS45" s="1053"/>
      <c r="CT45" s="1053"/>
      <c r="CU45" s="1053"/>
      <c r="CV45" s="1053"/>
      <c r="CW45" s="1053"/>
      <c r="CX45" s="1053"/>
      <c r="CY45" s="1053"/>
      <c r="CZ45" s="1053"/>
      <c r="DA45" s="1053"/>
      <c r="DB45" s="1053"/>
      <c r="DC45" s="1053"/>
      <c r="DD45" s="1053"/>
      <c r="DE45" s="1053"/>
      <c r="DF45" s="1053"/>
      <c r="DG45" s="1053"/>
      <c r="DH45" s="1053"/>
      <c r="DI45" s="1053"/>
      <c r="DJ45" s="1053"/>
      <c r="DK45" s="1053"/>
      <c r="DL45" s="1053"/>
      <c r="DM45" s="1053"/>
      <c r="DN45" s="1053"/>
      <c r="DO45" s="1053"/>
      <c r="DP45" s="1053"/>
      <c r="DQ45" s="1053"/>
      <c r="DR45" s="1053"/>
      <c r="DS45" s="1053"/>
      <c r="DT45" s="1053"/>
      <c r="DU45" s="1053"/>
      <c r="DV45" s="1053"/>
      <c r="DW45" s="1053"/>
      <c r="DX45" s="1053"/>
      <c r="DY45" s="1053"/>
      <c r="DZ45" s="1053"/>
      <c r="EA45" s="1053"/>
      <c r="EB45" s="1053"/>
      <c r="EC45" s="1053"/>
      <c r="ED45" s="1053"/>
      <c r="EE45" s="1053"/>
      <c r="EF45" s="1053"/>
      <c r="EG45" s="1053"/>
      <c r="EH45" s="1053"/>
      <c r="EI45" s="1053"/>
      <c r="EJ45" s="1053"/>
      <c r="EK45" s="1053"/>
      <c r="EL45" s="1053"/>
      <c r="EM45" s="1053"/>
      <c r="EN45" s="1053"/>
      <c r="EO45" s="1053"/>
      <c r="EP45" s="1053"/>
      <c r="EQ45" s="1053"/>
      <c r="ER45" s="1053"/>
      <c r="ES45" s="1053"/>
      <c r="ET45" s="1053"/>
      <c r="EU45" s="1053"/>
      <c r="EV45" s="1053"/>
      <c r="EW45" s="1053"/>
      <c r="EX45" s="1053"/>
      <c r="EY45" s="1053"/>
      <c r="EZ45" s="1053"/>
      <c r="FA45" s="1053"/>
      <c r="FB45" s="1053"/>
      <c r="FC45" s="1053"/>
      <c r="FD45" s="1053"/>
      <c r="FE45" s="1053"/>
      <c r="FF45" s="1053"/>
      <c r="FG45" s="1053"/>
      <c r="FH45" s="1053"/>
      <c r="FI45" s="1053"/>
      <c r="FJ45" s="1053"/>
      <c r="FK45" s="1053"/>
      <c r="FL45" s="1053"/>
      <c r="FM45" s="1053"/>
      <c r="FN45" s="1053"/>
      <c r="FO45" s="1053"/>
      <c r="FP45" s="1053"/>
      <c r="FQ45" s="1053"/>
      <c r="FR45" s="1053"/>
      <c r="FS45" s="1053"/>
      <c r="FT45" s="1053"/>
      <c r="FU45" s="1053"/>
      <c r="FV45" s="1053"/>
      <c r="FW45" s="1053"/>
      <c r="FX45" s="1053"/>
      <c r="FY45" s="1053"/>
      <c r="FZ45" s="1053"/>
      <c r="GA45" s="1053"/>
      <c r="GB45" s="1053"/>
      <c r="GC45" s="1053"/>
      <c r="GD45" s="1053"/>
      <c r="GE45" s="1053"/>
      <c r="GF45" s="1053"/>
      <c r="GG45" s="1053"/>
      <c r="GH45" s="1053"/>
      <c r="GI45" s="1053"/>
      <c r="GJ45" s="1053"/>
      <c r="GK45" s="1053"/>
      <c r="GL45" s="1053"/>
      <c r="GM45" s="1053"/>
      <c r="GN45" s="1053"/>
      <c r="GO45" s="1053"/>
      <c r="GP45" s="1053"/>
      <c r="GQ45" s="1053"/>
      <c r="GR45" s="1053"/>
      <c r="GS45" s="1053"/>
      <c r="GT45" s="1053"/>
      <c r="GU45" s="1053"/>
      <c r="GV45" s="1053"/>
      <c r="GW45" s="1053"/>
      <c r="GX45" s="1053"/>
      <c r="GY45" s="1053"/>
      <c r="GZ45" s="1053"/>
      <c r="HA45" s="1053"/>
      <c r="HB45" s="1053"/>
      <c r="HC45" s="1053"/>
      <c r="HD45" s="1053"/>
      <c r="HE45" s="1053"/>
      <c r="HF45" s="1053"/>
      <c r="HG45" s="1053"/>
      <c r="HH45" s="1053"/>
      <c r="HI45" s="1053"/>
      <c r="HJ45" s="1053"/>
      <c r="HK45" s="1053"/>
      <c r="HL45" s="1053"/>
      <c r="HM45" s="1053"/>
      <c r="HN45" s="1053"/>
      <c r="HO45" s="1053"/>
      <c r="HP45" s="1053"/>
      <c r="HQ45" s="1053"/>
      <c r="HR45" s="1053"/>
      <c r="HS45" s="1053"/>
      <c r="HT45" s="1053"/>
      <c r="HU45" s="1053"/>
      <c r="HV45" s="1053"/>
      <c r="HW45" s="1053"/>
      <c r="HX45" s="1053"/>
      <c r="HY45" s="1053"/>
      <c r="HZ45" s="1053"/>
      <c r="IA45" s="1053"/>
      <c r="IB45" s="1053"/>
      <c r="IC45" s="1053"/>
      <c r="ID45" s="1053"/>
      <c r="IE45" s="1053"/>
      <c r="IF45" s="1053"/>
      <c r="IG45" s="1053"/>
      <c r="IH45" s="1053"/>
      <c r="II45" s="1053"/>
      <c r="IJ45" s="1053"/>
      <c r="IK45" s="1053"/>
      <c r="IL45" s="1053"/>
      <c r="IM45" s="1053"/>
      <c r="IN45" s="1053"/>
      <c r="IO45" s="1053"/>
      <c r="IP45" s="1053"/>
      <c r="IQ45" s="1053"/>
      <c r="IR45" s="1053"/>
      <c r="IS45" s="1053"/>
      <c r="IT45" s="1053"/>
      <c r="IU45" s="1053"/>
      <c r="IV45" s="1053"/>
    </row>
    <row r="46" spans="1:256" ht="15" customHeight="1">
      <c r="A46" s="1053" t="s">
        <v>845</v>
      </c>
      <c r="B46" s="1053"/>
      <c r="C46" s="1053"/>
      <c r="D46" s="1053"/>
      <c r="E46" s="1053"/>
      <c r="F46" s="1053"/>
      <c r="G46" s="1053"/>
      <c r="H46" s="1053"/>
      <c r="I46" s="1053"/>
      <c r="J46" s="1053"/>
      <c r="K46" s="1053"/>
      <c r="W46" s="1053"/>
      <c r="X46" s="1053"/>
      <c r="Y46" s="1053"/>
      <c r="Z46" s="1053"/>
      <c r="AA46" s="1053"/>
      <c r="AB46" s="1053"/>
      <c r="AC46" s="1053"/>
      <c r="AD46" s="1053"/>
      <c r="AE46" s="1053"/>
      <c r="AF46" s="1053"/>
      <c r="AG46" s="1053"/>
      <c r="AH46" s="1053"/>
      <c r="AI46" s="1053"/>
      <c r="AJ46" s="1053"/>
      <c r="AK46" s="1053"/>
      <c r="AL46" s="1053"/>
      <c r="AM46" s="1053"/>
      <c r="AN46" s="1053"/>
      <c r="AO46" s="1053"/>
      <c r="AP46" s="1053"/>
      <c r="AQ46" s="1053"/>
      <c r="AR46" s="1053"/>
      <c r="AS46" s="1053"/>
      <c r="AT46" s="1053"/>
      <c r="AU46" s="1053"/>
      <c r="AV46" s="1053"/>
      <c r="AW46" s="1053"/>
      <c r="AX46" s="1053"/>
      <c r="AY46" s="1053"/>
      <c r="AZ46" s="1053"/>
      <c r="BA46" s="1053"/>
      <c r="BB46" s="1053"/>
      <c r="BC46" s="1053"/>
      <c r="BD46" s="1053"/>
      <c r="BE46" s="1053"/>
      <c r="BF46" s="1053"/>
      <c r="BG46" s="1053"/>
      <c r="BH46" s="1053"/>
      <c r="BI46" s="1053"/>
      <c r="BJ46" s="1053"/>
      <c r="BK46" s="1053"/>
      <c r="BL46" s="1053"/>
      <c r="BM46" s="1053"/>
      <c r="BN46" s="1053"/>
      <c r="BO46" s="1053"/>
      <c r="BP46" s="1053"/>
      <c r="BQ46" s="1053"/>
      <c r="BR46" s="1053"/>
      <c r="BS46" s="1053"/>
      <c r="BT46" s="1053"/>
      <c r="BU46" s="1053"/>
      <c r="BV46" s="1053"/>
      <c r="BW46" s="1053"/>
      <c r="BX46" s="1053"/>
      <c r="BY46" s="1053"/>
      <c r="BZ46" s="1053"/>
      <c r="CA46" s="1053"/>
      <c r="CB46" s="1053"/>
      <c r="CC46" s="1053"/>
      <c r="CD46" s="1053"/>
      <c r="CE46" s="1053"/>
      <c r="CF46" s="1053"/>
      <c r="CG46" s="1053"/>
      <c r="CH46" s="1053"/>
      <c r="CI46" s="1053"/>
      <c r="CJ46" s="1053"/>
      <c r="CK46" s="1053"/>
      <c r="CL46" s="1053"/>
      <c r="CM46" s="1053"/>
      <c r="CN46" s="1053"/>
      <c r="CO46" s="1053"/>
      <c r="CP46" s="1053"/>
      <c r="CQ46" s="1053"/>
      <c r="CR46" s="1053"/>
      <c r="CS46" s="1053"/>
      <c r="CT46" s="1053"/>
      <c r="CU46" s="1053"/>
      <c r="CV46" s="1053"/>
      <c r="CW46" s="1053"/>
      <c r="CX46" s="1053"/>
      <c r="CY46" s="1053"/>
      <c r="CZ46" s="1053"/>
      <c r="DA46" s="1053"/>
      <c r="DB46" s="1053"/>
      <c r="DC46" s="1053"/>
      <c r="DD46" s="1053"/>
      <c r="DE46" s="1053"/>
      <c r="DF46" s="1053"/>
      <c r="DG46" s="1053"/>
      <c r="DH46" s="1053"/>
      <c r="DI46" s="1053"/>
      <c r="DJ46" s="1053"/>
      <c r="DK46" s="1053"/>
      <c r="DL46" s="1053"/>
      <c r="DM46" s="1053"/>
      <c r="DN46" s="1053"/>
      <c r="DO46" s="1053"/>
      <c r="DP46" s="1053"/>
      <c r="DQ46" s="1053"/>
      <c r="DR46" s="1053"/>
      <c r="DS46" s="1053"/>
      <c r="DT46" s="1053"/>
      <c r="DU46" s="1053"/>
      <c r="DV46" s="1053"/>
      <c r="DW46" s="1053"/>
      <c r="DX46" s="1053"/>
      <c r="DY46" s="1053"/>
      <c r="DZ46" s="1053"/>
      <c r="EA46" s="1053"/>
      <c r="EB46" s="1053"/>
      <c r="EC46" s="1053"/>
      <c r="ED46" s="1053"/>
      <c r="EE46" s="1053"/>
      <c r="EF46" s="1053"/>
      <c r="EG46" s="1053"/>
      <c r="EH46" s="1053"/>
      <c r="EI46" s="1053"/>
      <c r="EJ46" s="1053"/>
      <c r="EK46" s="1053"/>
      <c r="EL46" s="1053"/>
      <c r="EM46" s="1053"/>
      <c r="EN46" s="1053"/>
      <c r="EO46" s="1053"/>
      <c r="EP46" s="1053"/>
      <c r="EQ46" s="1053"/>
      <c r="ER46" s="1053"/>
      <c r="ES46" s="1053"/>
      <c r="ET46" s="1053"/>
      <c r="EU46" s="1053"/>
      <c r="EV46" s="1053"/>
      <c r="EW46" s="1053"/>
      <c r="EX46" s="1053"/>
      <c r="EY46" s="1053"/>
      <c r="EZ46" s="1053"/>
      <c r="FA46" s="1053"/>
      <c r="FB46" s="1053"/>
      <c r="FC46" s="1053"/>
      <c r="FD46" s="1053"/>
      <c r="FE46" s="1053"/>
      <c r="FF46" s="1053"/>
      <c r="FG46" s="1053"/>
      <c r="FH46" s="1053"/>
      <c r="FI46" s="1053"/>
      <c r="FJ46" s="1053"/>
      <c r="FK46" s="1053"/>
      <c r="FL46" s="1053"/>
      <c r="FM46" s="1053"/>
      <c r="FN46" s="1053"/>
      <c r="FO46" s="1053"/>
      <c r="FP46" s="1053"/>
      <c r="FQ46" s="1053"/>
      <c r="FR46" s="1053"/>
      <c r="FS46" s="1053"/>
      <c r="FT46" s="1053"/>
      <c r="FU46" s="1053"/>
      <c r="FV46" s="1053"/>
      <c r="FW46" s="1053"/>
      <c r="FX46" s="1053"/>
      <c r="FY46" s="1053"/>
      <c r="FZ46" s="1053"/>
      <c r="GA46" s="1053"/>
      <c r="GB46" s="1053"/>
      <c r="GC46" s="1053"/>
      <c r="GD46" s="1053"/>
      <c r="GE46" s="1053"/>
      <c r="GF46" s="1053"/>
      <c r="GG46" s="1053"/>
      <c r="GH46" s="1053"/>
      <c r="GI46" s="1053"/>
      <c r="GJ46" s="1053"/>
      <c r="GK46" s="1053"/>
      <c r="GL46" s="1053"/>
      <c r="GM46" s="1053"/>
      <c r="GN46" s="1053"/>
      <c r="GO46" s="1053"/>
      <c r="GP46" s="1053"/>
      <c r="GQ46" s="1053"/>
      <c r="GR46" s="1053"/>
      <c r="GS46" s="1053"/>
      <c r="GT46" s="1053"/>
      <c r="GU46" s="1053"/>
      <c r="GV46" s="1053"/>
      <c r="GW46" s="1053"/>
      <c r="GX46" s="1053"/>
      <c r="GY46" s="1053"/>
      <c r="GZ46" s="1053"/>
      <c r="HA46" s="1053"/>
      <c r="HB46" s="1053"/>
      <c r="HC46" s="1053"/>
      <c r="HD46" s="1053"/>
      <c r="HE46" s="1053"/>
      <c r="HF46" s="1053"/>
      <c r="HG46" s="1053"/>
      <c r="HH46" s="1053"/>
      <c r="HI46" s="1053"/>
      <c r="HJ46" s="1053"/>
      <c r="HK46" s="1053"/>
      <c r="HL46" s="1053"/>
      <c r="HM46" s="1053"/>
      <c r="HN46" s="1053"/>
      <c r="HO46" s="1053"/>
      <c r="HP46" s="1053"/>
      <c r="HQ46" s="1053"/>
      <c r="HR46" s="1053"/>
      <c r="HS46" s="1053"/>
      <c r="HT46" s="1053"/>
      <c r="HU46" s="1053"/>
      <c r="HV46" s="1053"/>
      <c r="HW46" s="1053"/>
      <c r="HX46" s="1053"/>
      <c r="HY46" s="1053"/>
      <c r="HZ46" s="1053"/>
      <c r="IA46" s="1053"/>
      <c r="IB46" s="1053"/>
      <c r="IC46" s="1053"/>
      <c r="ID46" s="1053"/>
      <c r="IE46" s="1053"/>
      <c r="IF46" s="1053"/>
      <c r="IG46" s="1053"/>
      <c r="IH46" s="1053"/>
      <c r="II46" s="1053"/>
      <c r="IJ46" s="1053"/>
      <c r="IK46" s="1053"/>
      <c r="IL46" s="1053"/>
      <c r="IM46" s="1053"/>
      <c r="IN46" s="1053"/>
      <c r="IO46" s="1053"/>
      <c r="IP46" s="1053"/>
      <c r="IQ46" s="1053"/>
      <c r="IR46" s="1053"/>
      <c r="IS46" s="1053"/>
      <c r="IT46" s="1053"/>
      <c r="IU46" s="1053"/>
      <c r="IV46" s="1053"/>
    </row>
    <row r="47" spans="1:256" ht="30" customHeight="1">
      <c r="A47" s="1053" t="s">
        <v>982</v>
      </c>
      <c r="B47" s="1053"/>
      <c r="C47" s="1053"/>
      <c r="D47" s="1053"/>
      <c r="E47" s="1053"/>
      <c r="F47" s="1053"/>
      <c r="G47" s="1053"/>
      <c r="H47" s="1053"/>
      <c r="I47" s="1053"/>
      <c r="J47" s="1053"/>
      <c r="K47" s="1053"/>
      <c r="W47" s="1053"/>
      <c r="X47" s="1053"/>
      <c r="Y47" s="1053"/>
      <c r="Z47" s="1053"/>
      <c r="AA47" s="1053"/>
      <c r="AB47" s="1053"/>
      <c r="AC47" s="1053"/>
      <c r="AD47" s="1053"/>
      <c r="AE47" s="1053"/>
      <c r="AF47" s="1053"/>
      <c r="AG47" s="1053"/>
      <c r="AH47" s="1053"/>
      <c r="AI47" s="1053"/>
      <c r="AJ47" s="1053"/>
      <c r="AK47" s="1053"/>
      <c r="AL47" s="1053"/>
      <c r="AM47" s="1053"/>
      <c r="AN47" s="1053"/>
      <c r="AO47" s="1053"/>
      <c r="AP47" s="1053"/>
      <c r="AQ47" s="1053"/>
      <c r="AR47" s="1053"/>
      <c r="AS47" s="1053"/>
      <c r="AT47" s="1053"/>
      <c r="AU47" s="1053"/>
      <c r="AV47" s="1053"/>
      <c r="AW47" s="1053"/>
      <c r="AX47" s="1053"/>
      <c r="AY47" s="1053"/>
      <c r="AZ47" s="1053"/>
      <c r="BA47" s="1053"/>
      <c r="BB47" s="1053"/>
      <c r="BC47" s="1053"/>
      <c r="BD47" s="1053"/>
      <c r="BE47" s="1053"/>
      <c r="BF47" s="1053"/>
      <c r="BG47" s="1053"/>
      <c r="BH47" s="1053"/>
      <c r="BI47" s="1053"/>
      <c r="BJ47" s="1053"/>
      <c r="BK47" s="1053"/>
      <c r="BL47" s="1053"/>
      <c r="BM47" s="1053"/>
      <c r="BN47" s="1053"/>
      <c r="BO47" s="1053"/>
      <c r="BP47" s="1053"/>
      <c r="BQ47" s="1053"/>
      <c r="BR47" s="1053"/>
      <c r="BS47" s="1053"/>
      <c r="BT47" s="1053"/>
      <c r="BU47" s="1053"/>
      <c r="BV47" s="1053"/>
      <c r="BW47" s="1053"/>
      <c r="BX47" s="1053"/>
      <c r="BY47" s="1053"/>
      <c r="BZ47" s="1053"/>
      <c r="CA47" s="1053"/>
      <c r="CB47" s="1053"/>
      <c r="CC47" s="1053"/>
      <c r="CD47" s="1053"/>
      <c r="CE47" s="1053"/>
      <c r="CF47" s="1053"/>
      <c r="CG47" s="1053"/>
      <c r="CH47" s="1053"/>
      <c r="CI47" s="1053"/>
      <c r="CJ47" s="1053"/>
      <c r="CK47" s="1053"/>
      <c r="CL47" s="1053"/>
      <c r="CM47" s="1053"/>
      <c r="CN47" s="1053"/>
      <c r="CO47" s="1053"/>
      <c r="CP47" s="1053"/>
      <c r="CQ47" s="1053"/>
      <c r="CR47" s="1053"/>
      <c r="CS47" s="1053"/>
      <c r="CT47" s="1053"/>
      <c r="CU47" s="1053"/>
      <c r="CV47" s="1053"/>
      <c r="CW47" s="1053"/>
      <c r="CX47" s="1053"/>
      <c r="CY47" s="1053"/>
      <c r="CZ47" s="1053"/>
      <c r="DA47" s="1053"/>
      <c r="DB47" s="1053"/>
      <c r="DC47" s="1053"/>
      <c r="DD47" s="1053"/>
      <c r="DE47" s="1053"/>
      <c r="DF47" s="1053"/>
      <c r="DG47" s="1053"/>
      <c r="DH47" s="1053"/>
      <c r="DI47" s="1053"/>
      <c r="DJ47" s="1053"/>
      <c r="DK47" s="1053"/>
      <c r="DL47" s="1053"/>
      <c r="DM47" s="1053"/>
      <c r="DN47" s="1053"/>
      <c r="DO47" s="1053"/>
      <c r="DP47" s="1053"/>
      <c r="DQ47" s="1053"/>
      <c r="DR47" s="1053"/>
      <c r="DS47" s="1053"/>
      <c r="DT47" s="1053"/>
      <c r="DU47" s="1053"/>
      <c r="DV47" s="1053"/>
      <c r="DW47" s="1053"/>
      <c r="DX47" s="1053"/>
      <c r="DY47" s="1053"/>
      <c r="DZ47" s="1053"/>
      <c r="EA47" s="1053"/>
      <c r="EB47" s="1053"/>
      <c r="EC47" s="1053"/>
      <c r="ED47" s="1053"/>
      <c r="EE47" s="1053"/>
      <c r="EF47" s="1053"/>
      <c r="EG47" s="1053"/>
      <c r="EH47" s="1053"/>
      <c r="EI47" s="1053"/>
      <c r="EJ47" s="1053"/>
      <c r="EK47" s="1053"/>
      <c r="EL47" s="1053"/>
      <c r="EM47" s="1053"/>
      <c r="EN47" s="1053"/>
      <c r="EO47" s="1053"/>
      <c r="EP47" s="1053"/>
      <c r="EQ47" s="1053"/>
      <c r="ER47" s="1053"/>
      <c r="ES47" s="1053"/>
      <c r="ET47" s="1053"/>
      <c r="EU47" s="1053"/>
      <c r="EV47" s="1053"/>
      <c r="EW47" s="1053"/>
      <c r="EX47" s="1053"/>
      <c r="EY47" s="1053"/>
      <c r="EZ47" s="1053"/>
      <c r="FA47" s="1053"/>
      <c r="FB47" s="1053"/>
      <c r="FC47" s="1053"/>
      <c r="FD47" s="1053"/>
      <c r="FE47" s="1053"/>
      <c r="FF47" s="1053"/>
      <c r="FG47" s="1053"/>
      <c r="FH47" s="1053"/>
      <c r="FI47" s="1053"/>
      <c r="FJ47" s="1053"/>
      <c r="FK47" s="1053"/>
      <c r="FL47" s="1053"/>
      <c r="FM47" s="1053"/>
      <c r="FN47" s="1053"/>
      <c r="FO47" s="1053"/>
      <c r="FP47" s="1053"/>
      <c r="FQ47" s="1053"/>
      <c r="FR47" s="1053"/>
      <c r="FS47" s="1053"/>
      <c r="FT47" s="1053"/>
      <c r="FU47" s="1053"/>
      <c r="FV47" s="1053"/>
      <c r="FW47" s="1053"/>
      <c r="FX47" s="1053"/>
      <c r="FY47" s="1053"/>
      <c r="FZ47" s="1053"/>
      <c r="GA47" s="1053"/>
      <c r="GB47" s="1053"/>
      <c r="GC47" s="1053"/>
      <c r="GD47" s="1053"/>
      <c r="GE47" s="1053"/>
      <c r="GF47" s="1053"/>
      <c r="GG47" s="1053"/>
      <c r="GH47" s="1053"/>
      <c r="GI47" s="1053"/>
      <c r="GJ47" s="1053"/>
      <c r="GK47" s="1053"/>
      <c r="GL47" s="1053"/>
      <c r="GM47" s="1053"/>
      <c r="GN47" s="1053"/>
      <c r="GO47" s="1053"/>
      <c r="GP47" s="1053"/>
      <c r="GQ47" s="1053"/>
      <c r="GR47" s="1053"/>
      <c r="GS47" s="1053"/>
      <c r="GT47" s="1053"/>
      <c r="GU47" s="1053"/>
      <c r="GV47" s="1053"/>
      <c r="GW47" s="1053"/>
      <c r="GX47" s="1053"/>
      <c r="GY47" s="1053"/>
      <c r="GZ47" s="1053"/>
      <c r="HA47" s="1053"/>
      <c r="HB47" s="1053"/>
      <c r="HC47" s="1053"/>
      <c r="HD47" s="1053"/>
      <c r="HE47" s="1053"/>
      <c r="HF47" s="1053"/>
      <c r="HG47" s="1053"/>
      <c r="HH47" s="1053"/>
      <c r="HI47" s="1053"/>
      <c r="HJ47" s="1053"/>
      <c r="HK47" s="1053"/>
      <c r="HL47" s="1053"/>
      <c r="HM47" s="1053"/>
      <c r="HN47" s="1053"/>
      <c r="HO47" s="1053"/>
      <c r="HP47" s="1053"/>
      <c r="HQ47" s="1053"/>
      <c r="HR47" s="1053"/>
      <c r="HS47" s="1053"/>
      <c r="HT47" s="1053"/>
      <c r="HU47" s="1053"/>
      <c r="HV47" s="1053"/>
      <c r="HW47" s="1053"/>
      <c r="HX47" s="1053"/>
      <c r="HY47" s="1053"/>
      <c r="HZ47" s="1053"/>
      <c r="IA47" s="1053"/>
      <c r="IB47" s="1053"/>
      <c r="IC47" s="1053"/>
      <c r="ID47" s="1053"/>
      <c r="IE47" s="1053"/>
      <c r="IF47" s="1053"/>
      <c r="IG47" s="1053"/>
      <c r="IH47" s="1053"/>
      <c r="II47" s="1053"/>
      <c r="IJ47" s="1053"/>
      <c r="IK47" s="1053"/>
      <c r="IL47" s="1053"/>
      <c r="IM47" s="1053"/>
      <c r="IN47" s="1053"/>
      <c r="IO47" s="1053"/>
      <c r="IP47" s="1053"/>
      <c r="IQ47" s="1053"/>
      <c r="IR47" s="1053"/>
      <c r="IS47" s="1053"/>
      <c r="IT47" s="1053"/>
      <c r="IU47" s="1053"/>
      <c r="IV47" s="1053"/>
    </row>
    <row r="48" spans="1:256" ht="15" customHeight="1">
      <c r="A48" s="1053" t="s">
        <v>924</v>
      </c>
      <c r="B48" s="1053"/>
      <c r="C48" s="1053"/>
      <c r="D48" s="1053"/>
      <c r="E48" s="1053"/>
      <c r="F48" s="1053"/>
      <c r="G48" s="1053"/>
      <c r="H48" s="1053"/>
      <c r="I48" s="1053"/>
      <c r="J48" s="1053"/>
      <c r="K48" s="1053"/>
      <c r="W48" s="1053"/>
      <c r="X48" s="1053"/>
      <c r="Y48" s="1053"/>
      <c r="Z48" s="1053"/>
      <c r="AA48" s="1053"/>
      <c r="AB48" s="1053"/>
      <c r="AC48" s="1053"/>
      <c r="AD48" s="1053"/>
      <c r="AE48" s="1053"/>
      <c r="AF48" s="1053"/>
      <c r="AG48" s="1053"/>
      <c r="AH48" s="1053"/>
      <c r="AI48" s="1053"/>
      <c r="AJ48" s="1053"/>
      <c r="AK48" s="1053"/>
      <c r="AL48" s="1053"/>
      <c r="AM48" s="1053"/>
      <c r="AN48" s="1053"/>
      <c r="AO48" s="1053"/>
      <c r="AP48" s="1053"/>
      <c r="AQ48" s="1053"/>
      <c r="AR48" s="1053"/>
      <c r="AS48" s="1053"/>
      <c r="AT48" s="1053"/>
      <c r="AU48" s="1053"/>
      <c r="AV48" s="1053"/>
      <c r="AW48" s="1053"/>
      <c r="AX48" s="1053"/>
      <c r="AY48" s="1053"/>
      <c r="AZ48" s="1053"/>
      <c r="BA48" s="1053"/>
      <c r="BB48" s="1053"/>
      <c r="BC48" s="1053"/>
      <c r="BD48" s="1053"/>
      <c r="BE48" s="1053"/>
      <c r="BF48" s="1053"/>
      <c r="BG48" s="1053"/>
      <c r="BH48" s="1053"/>
      <c r="BI48" s="1053"/>
      <c r="BJ48" s="1053"/>
      <c r="BK48" s="1053"/>
      <c r="BL48" s="1053"/>
      <c r="BM48" s="1053"/>
      <c r="BN48" s="1053"/>
      <c r="BO48" s="1053"/>
      <c r="BP48" s="1053"/>
      <c r="BQ48" s="1053"/>
      <c r="BR48" s="1053"/>
      <c r="BS48" s="1053"/>
      <c r="BT48" s="1053"/>
      <c r="BU48" s="1053"/>
      <c r="BV48" s="1053"/>
      <c r="BW48" s="1053"/>
      <c r="BX48" s="1053"/>
      <c r="BY48" s="1053"/>
      <c r="BZ48" s="1053"/>
      <c r="CA48" s="1053"/>
      <c r="CB48" s="1053"/>
      <c r="CC48" s="1053"/>
      <c r="CD48" s="1053"/>
      <c r="CE48" s="1053"/>
      <c r="CF48" s="1053"/>
      <c r="CG48" s="1053"/>
      <c r="CH48" s="1053"/>
      <c r="CI48" s="1053"/>
      <c r="CJ48" s="1053"/>
      <c r="CK48" s="1053"/>
      <c r="CL48" s="1053"/>
      <c r="CM48" s="1053"/>
      <c r="CN48" s="1053"/>
      <c r="CO48" s="1053"/>
      <c r="CP48" s="1053"/>
      <c r="CQ48" s="1053"/>
      <c r="CR48" s="1053"/>
      <c r="CS48" s="1053"/>
      <c r="CT48" s="1053"/>
      <c r="CU48" s="1053"/>
      <c r="CV48" s="1053"/>
      <c r="CW48" s="1053"/>
      <c r="CX48" s="1053"/>
      <c r="CY48" s="1053"/>
      <c r="CZ48" s="1053"/>
      <c r="DA48" s="1053"/>
      <c r="DB48" s="1053"/>
      <c r="DC48" s="1053"/>
      <c r="DD48" s="1053"/>
      <c r="DE48" s="1053"/>
      <c r="DF48" s="1053"/>
      <c r="DG48" s="1053"/>
      <c r="DH48" s="1053"/>
      <c r="DI48" s="1053"/>
      <c r="DJ48" s="1053"/>
      <c r="DK48" s="1053"/>
      <c r="DL48" s="1053"/>
      <c r="DM48" s="1053"/>
      <c r="DN48" s="1053"/>
      <c r="DO48" s="1053"/>
      <c r="DP48" s="1053"/>
      <c r="DQ48" s="1053"/>
      <c r="DR48" s="1053"/>
      <c r="DS48" s="1053"/>
      <c r="DT48" s="1053"/>
      <c r="DU48" s="1053"/>
      <c r="DV48" s="1053"/>
      <c r="DW48" s="1053"/>
      <c r="DX48" s="1053"/>
      <c r="DY48" s="1053"/>
      <c r="DZ48" s="1053"/>
      <c r="EA48" s="1053"/>
      <c r="EB48" s="1053"/>
      <c r="EC48" s="1053"/>
      <c r="ED48" s="1053"/>
      <c r="EE48" s="1053"/>
      <c r="EF48" s="1053"/>
      <c r="EG48" s="1053"/>
      <c r="EH48" s="1053"/>
      <c r="EI48" s="1053"/>
      <c r="EJ48" s="1053"/>
      <c r="EK48" s="1053"/>
      <c r="EL48" s="1053"/>
      <c r="EM48" s="1053"/>
      <c r="EN48" s="1053"/>
      <c r="EO48" s="1053"/>
      <c r="EP48" s="1053"/>
      <c r="EQ48" s="1053"/>
      <c r="ER48" s="1053"/>
      <c r="ES48" s="1053"/>
      <c r="ET48" s="1053"/>
      <c r="EU48" s="1053"/>
      <c r="EV48" s="1053"/>
      <c r="EW48" s="1053"/>
      <c r="EX48" s="1053"/>
      <c r="EY48" s="1053"/>
      <c r="EZ48" s="1053"/>
      <c r="FA48" s="1053"/>
      <c r="FB48" s="1053"/>
      <c r="FC48" s="1053"/>
      <c r="FD48" s="1053"/>
      <c r="FE48" s="1053"/>
      <c r="FF48" s="1053"/>
      <c r="FG48" s="1053"/>
      <c r="FH48" s="1053"/>
      <c r="FI48" s="1053"/>
      <c r="FJ48" s="1053"/>
      <c r="FK48" s="1053"/>
      <c r="FL48" s="1053"/>
      <c r="FM48" s="1053"/>
      <c r="FN48" s="1053"/>
      <c r="FO48" s="1053"/>
      <c r="FP48" s="1053"/>
      <c r="FQ48" s="1053"/>
      <c r="FR48" s="1053"/>
      <c r="FS48" s="1053"/>
      <c r="FT48" s="1053"/>
      <c r="FU48" s="1053"/>
      <c r="FV48" s="1053"/>
      <c r="FW48" s="1053"/>
      <c r="FX48" s="1053"/>
      <c r="FY48" s="1053"/>
      <c r="FZ48" s="1053"/>
      <c r="GA48" s="1053"/>
      <c r="GB48" s="1053"/>
      <c r="GC48" s="1053"/>
      <c r="GD48" s="1053"/>
      <c r="GE48" s="1053"/>
      <c r="GF48" s="1053"/>
      <c r="GG48" s="1053"/>
      <c r="GH48" s="1053"/>
      <c r="GI48" s="1053"/>
      <c r="GJ48" s="1053"/>
      <c r="GK48" s="1053"/>
      <c r="GL48" s="1053"/>
      <c r="GM48" s="1053"/>
      <c r="GN48" s="1053"/>
      <c r="GO48" s="1053"/>
      <c r="GP48" s="1053"/>
      <c r="GQ48" s="1053"/>
      <c r="GR48" s="1053"/>
      <c r="GS48" s="1053"/>
      <c r="GT48" s="1053"/>
      <c r="GU48" s="1053"/>
      <c r="GV48" s="1053"/>
      <c r="GW48" s="1053"/>
      <c r="GX48" s="1053"/>
      <c r="GY48" s="1053"/>
      <c r="GZ48" s="1053"/>
      <c r="HA48" s="1053"/>
      <c r="HB48" s="1053"/>
      <c r="HC48" s="1053"/>
      <c r="HD48" s="1053"/>
      <c r="HE48" s="1053"/>
      <c r="HF48" s="1053"/>
      <c r="HG48" s="1053"/>
      <c r="HH48" s="1053"/>
      <c r="HI48" s="1053"/>
      <c r="HJ48" s="1053"/>
      <c r="HK48" s="1053"/>
      <c r="HL48" s="1053"/>
      <c r="HM48" s="1053"/>
      <c r="HN48" s="1053"/>
      <c r="HO48" s="1053"/>
      <c r="HP48" s="1053"/>
      <c r="HQ48" s="1053"/>
      <c r="HR48" s="1053"/>
      <c r="HS48" s="1053"/>
      <c r="HT48" s="1053"/>
      <c r="HU48" s="1053"/>
      <c r="HV48" s="1053"/>
      <c r="HW48" s="1053"/>
      <c r="HX48" s="1053"/>
      <c r="HY48" s="1053"/>
      <c r="HZ48" s="1053"/>
      <c r="IA48" s="1053"/>
      <c r="IB48" s="1053"/>
      <c r="IC48" s="1053"/>
      <c r="ID48" s="1053"/>
      <c r="IE48" s="1053"/>
      <c r="IF48" s="1053"/>
      <c r="IG48" s="1053"/>
      <c r="IH48" s="1053"/>
      <c r="II48" s="1053"/>
      <c r="IJ48" s="1053"/>
      <c r="IK48" s="1053"/>
      <c r="IL48" s="1053"/>
      <c r="IM48" s="1053"/>
      <c r="IN48" s="1053"/>
      <c r="IO48" s="1053"/>
      <c r="IP48" s="1053"/>
      <c r="IQ48" s="1053"/>
      <c r="IR48" s="1053"/>
      <c r="IS48" s="1053"/>
      <c r="IT48" s="1053"/>
      <c r="IU48" s="1053"/>
      <c r="IV48" s="1053"/>
    </row>
    <row r="49" spans="1:256" ht="15" customHeight="1">
      <c r="A49" s="1053" t="s">
        <v>925</v>
      </c>
      <c r="B49" s="1053"/>
      <c r="C49" s="1053"/>
      <c r="D49" s="1053"/>
      <c r="E49" s="1053"/>
      <c r="F49" s="1053"/>
      <c r="G49" s="1053"/>
      <c r="H49" s="1053"/>
      <c r="I49" s="1053"/>
      <c r="J49" s="1053"/>
      <c r="K49" s="1053"/>
      <c r="W49" s="1053"/>
      <c r="X49" s="1053"/>
      <c r="Y49" s="1053"/>
      <c r="Z49" s="1053"/>
      <c r="AA49" s="1053"/>
      <c r="AB49" s="1053"/>
      <c r="AC49" s="1053"/>
      <c r="AD49" s="1053"/>
      <c r="AE49" s="1053"/>
      <c r="AF49" s="1053"/>
      <c r="AG49" s="1053"/>
      <c r="AH49" s="1053"/>
      <c r="AI49" s="1053"/>
      <c r="AJ49" s="1053"/>
      <c r="AK49" s="1053"/>
      <c r="AL49" s="1053"/>
      <c r="AM49" s="1053"/>
      <c r="AN49" s="1053"/>
      <c r="AO49" s="1053"/>
      <c r="AP49" s="1053"/>
      <c r="AQ49" s="1053"/>
      <c r="AR49" s="1053"/>
      <c r="AS49" s="1053"/>
      <c r="AT49" s="1053"/>
      <c r="AU49" s="1053"/>
      <c r="AV49" s="1053"/>
      <c r="AW49" s="1053"/>
      <c r="AX49" s="1053"/>
      <c r="AY49" s="1053"/>
      <c r="AZ49" s="1053"/>
      <c r="BA49" s="1053"/>
      <c r="BB49" s="1053"/>
      <c r="BC49" s="1053"/>
      <c r="BD49" s="1053"/>
      <c r="BE49" s="1053"/>
      <c r="BF49" s="1053"/>
      <c r="BG49" s="1053"/>
      <c r="BH49" s="1053"/>
      <c r="BI49" s="1053"/>
      <c r="BJ49" s="1053"/>
      <c r="BK49" s="1053"/>
      <c r="BL49" s="1053"/>
      <c r="BM49" s="1053"/>
      <c r="BN49" s="1053"/>
      <c r="BO49" s="1053"/>
      <c r="BP49" s="1053"/>
      <c r="BQ49" s="1053"/>
      <c r="BR49" s="1053"/>
      <c r="BS49" s="1053"/>
      <c r="BT49" s="1053"/>
      <c r="BU49" s="1053"/>
      <c r="BV49" s="1053"/>
      <c r="BW49" s="1053"/>
      <c r="BX49" s="1053"/>
      <c r="BY49" s="1053"/>
      <c r="BZ49" s="1053"/>
      <c r="CA49" s="1053"/>
      <c r="CB49" s="1053"/>
      <c r="CC49" s="1053"/>
      <c r="CD49" s="1053"/>
      <c r="CE49" s="1053"/>
      <c r="CF49" s="1053"/>
      <c r="CG49" s="1053"/>
      <c r="CH49" s="1053"/>
      <c r="CI49" s="1053"/>
      <c r="CJ49" s="1053"/>
      <c r="CK49" s="1053"/>
      <c r="CL49" s="1053"/>
      <c r="CM49" s="1053"/>
      <c r="CN49" s="1053"/>
      <c r="CO49" s="1053"/>
      <c r="CP49" s="1053"/>
      <c r="CQ49" s="1053"/>
      <c r="CR49" s="1053"/>
      <c r="CS49" s="1053"/>
      <c r="CT49" s="1053"/>
      <c r="CU49" s="1053"/>
      <c r="CV49" s="1053"/>
      <c r="CW49" s="1053"/>
      <c r="CX49" s="1053"/>
      <c r="CY49" s="1053"/>
      <c r="CZ49" s="1053"/>
      <c r="DA49" s="1053"/>
      <c r="DB49" s="1053"/>
      <c r="DC49" s="1053"/>
      <c r="DD49" s="1053"/>
      <c r="DE49" s="1053"/>
      <c r="DF49" s="1053"/>
      <c r="DG49" s="1053"/>
      <c r="DH49" s="1053"/>
      <c r="DI49" s="1053"/>
      <c r="DJ49" s="1053"/>
      <c r="DK49" s="1053"/>
      <c r="DL49" s="1053"/>
      <c r="DM49" s="1053"/>
      <c r="DN49" s="1053"/>
      <c r="DO49" s="1053"/>
      <c r="DP49" s="1053"/>
      <c r="DQ49" s="1053"/>
      <c r="DR49" s="1053"/>
      <c r="DS49" s="1053"/>
      <c r="DT49" s="1053"/>
      <c r="DU49" s="1053"/>
      <c r="DV49" s="1053"/>
      <c r="DW49" s="1053"/>
      <c r="DX49" s="1053"/>
      <c r="DY49" s="1053"/>
      <c r="DZ49" s="1053"/>
      <c r="EA49" s="1053"/>
      <c r="EB49" s="1053"/>
      <c r="EC49" s="1053"/>
      <c r="ED49" s="1053"/>
      <c r="EE49" s="1053"/>
      <c r="EF49" s="1053"/>
      <c r="EG49" s="1053"/>
      <c r="EH49" s="1053"/>
      <c r="EI49" s="1053"/>
      <c r="EJ49" s="1053"/>
      <c r="EK49" s="1053"/>
      <c r="EL49" s="1053"/>
      <c r="EM49" s="1053"/>
      <c r="EN49" s="1053"/>
      <c r="EO49" s="1053"/>
      <c r="EP49" s="1053"/>
      <c r="EQ49" s="1053"/>
      <c r="ER49" s="1053"/>
      <c r="ES49" s="1053"/>
      <c r="ET49" s="1053"/>
      <c r="EU49" s="1053"/>
      <c r="EV49" s="1053"/>
      <c r="EW49" s="1053"/>
      <c r="EX49" s="1053"/>
      <c r="EY49" s="1053"/>
      <c r="EZ49" s="1053"/>
      <c r="FA49" s="1053"/>
      <c r="FB49" s="1053"/>
      <c r="FC49" s="1053"/>
      <c r="FD49" s="1053"/>
      <c r="FE49" s="1053"/>
      <c r="FF49" s="1053"/>
      <c r="FG49" s="1053"/>
      <c r="FH49" s="1053"/>
      <c r="FI49" s="1053"/>
      <c r="FJ49" s="1053"/>
      <c r="FK49" s="1053"/>
      <c r="FL49" s="1053"/>
      <c r="FM49" s="1053"/>
      <c r="FN49" s="1053"/>
      <c r="FO49" s="1053"/>
      <c r="FP49" s="1053"/>
      <c r="FQ49" s="1053"/>
      <c r="FR49" s="1053"/>
      <c r="FS49" s="1053"/>
      <c r="FT49" s="1053"/>
      <c r="FU49" s="1053"/>
      <c r="FV49" s="1053"/>
      <c r="FW49" s="1053"/>
      <c r="FX49" s="1053"/>
      <c r="FY49" s="1053"/>
      <c r="FZ49" s="1053"/>
      <c r="GA49" s="1053"/>
      <c r="GB49" s="1053"/>
      <c r="GC49" s="1053"/>
      <c r="GD49" s="1053"/>
      <c r="GE49" s="1053"/>
      <c r="GF49" s="1053"/>
      <c r="GG49" s="1053"/>
      <c r="GH49" s="1053"/>
      <c r="GI49" s="1053"/>
      <c r="GJ49" s="1053"/>
      <c r="GK49" s="1053"/>
      <c r="GL49" s="1053"/>
      <c r="GM49" s="1053"/>
      <c r="GN49" s="1053"/>
      <c r="GO49" s="1053"/>
      <c r="GP49" s="1053"/>
      <c r="GQ49" s="1053"/>
      <c r="GR49" s="1053"/>
      <c r="GS49" s="1053"/>
      <c r="GT49" s="1053"/>
      <c r="GU49" s="1053"/>
      <c r="GV49" s="1053"/>
      <c r="GW49" s="1053"/>
      <c r="GX49" s="1053"/>
      <c r="GY49" s="1053"/>
      <c r="GZ49" s="1053"/>
      <c r="HA49" s="1053"/>
      <c r="HB49" s="1053"/>
      <c r="HC49" s="1053"/>
      <c r="HD49" s="1053"/>
      <c r="HE49" s="1053"/>
      <c r="HF49" s="1053"/>
      <c r="HG49" s="1053"/>
      <c r="HH49" s="1053"/>
      <c r="HI49" s="1053"/>
      <c r="HJ49" s="1053"/>
      <c r="HK49" s="1053"/>
      <c r="HL49" s="1053"/>
      <c r="HM49" s="1053"/>
      <c r="HN49" s="1053"/>
      <c r="HO49" s="1053"/>
      <c r="HP49" s="1053"/>
      <c r="HQ49" s="1053"/>
      <c r="HR49" s="1053"/>
      <c r="HS49" s="1053"/>
      <c r="HT49" s="1053"/>
      <c r="HU49" s="1053"/>
      <c r="HV49" s="1053"/>
      <c r="HW49" s="1053"/>
      <c r="HX49" s="1053"/>
      <c r="HY49" s="1053"/>
      <c r="HZ49" s="1053"/>
      <c r="IA49" s="1053"/>
      <c r="IB49" s="1053"/>
      <c r="IC49" s="1053"/>
      <c r="ID49" s="1053"/>
      <c r="IE49" s="1053"/>
      <c r="IF49" s="1053"/>
      <c r="IG49" s="1053"/>
      <c r="IH49" s="1053"/>
      <c r="II49" s="1053"/>
      <c r="IJ49" s="1053"/>
      <c r="IK49" s="1053"/>
      <c r="IL49" s="1053"/>
      <c r="IM49" s="1053"/>
      <c r="IN49" s="1053"/>
      <c r="IO49" s="1053"/>
      <c r="IP49" s="1053"/>
      <c r="IQ49" s="1053"/>
      <c r="IR49" s="1053"/>
      <c r="IS49" s="1053"/>
      <c r="IT49" s="1053"/>
      <c r="IU49" s="1053"/>
      <c r="IV49" s="1053"/>
    </row>
    <row r="50" spans="1:256" ht="15" customHeight="1">
      <c r="A50" s="1053" t="s">
        <v>987</v>
      </c>
      <c r="B50" s="1053"/>
      <c r="C50" s="1053"/>
      <c r="D50" s="1053"/>
      <c r="E50" s="1053"/>
      <c r="F50" s="1053"/>
      <c r="G50" s="1053"/>
      <c r="H50" s="1053"/>
      <c r="I50" s="1053"/>
      <c r="J50" s="1053"/>
      <c r="K50" s="1053"/>
      <c r="W50" s="1053"/>
      <c r="X50" s="1053"/>
      <c r="Y50" s="1053"/>
      <c r="Z50" s="1053"/>
      <c r="AA50" s="1053"/>
      <c r="AB50" s="1053"/>
      <c r="AC50" s="1053"/>
      <c r="AD50" s="1053"/>
      <c r="AE50" s="1053"/>
      <c r="AF50" s="1053"/>
      <c r="AG50" s="1053"/>
      <c r="AH50" s="1053"/>
      <c r="AI50" s="1053"/>
      <c r="AJ50" s="1053"/>
      <c r="AK50" s="1053"/>
      <c r="AL50" s="1053"/>
      <c r="AM50" s="1053"/>
      <c r="AN50" s="1053"/>
      <c r="AO50" s="1053"/>
      <c r="AP50" s="1053"/>
      <c r="AQ50" s="1053"/>
      <c r="AR50" s="1053"/>
      <c r="AS50" s="1053"/>
      <c r="AT50" s="1053"/>
      <c r="AU50" s="1053"/>
      <c r="AV50" s="1053"/>
      <c r="AW50" s="1053"/>
      <c r="AX50" s="1053"/>
      <c r="AY50" s="1053"/>
      <c r="AZ50" s="1053"/>
      <c r="BA50" s="1053"/>
      <c r="BB50" s="1053"/>
      <c r="BC50" s="1053"/>
      <c r="BD50" s="1053"/>
      <c r="BE50" s="1053"/>
      <c r="BF50" s="1053"/>
      <c r="BG50" s="1053"/>
      <c r="BH50" s="1053"/>
      <c r="BI50" s="1053"/>
      <c r="BJ50" s="1053"/>
      <c r="BK50" s="1053"/>
      <c r="BL50" s="1053"/>
      <c r="BM50" s="1053"/>
      <c r="BN50" s="1053"/>
      <c r="BO50" s="1053"/>
      <c r="BP50" s="1053"/>
      <c r="BQ50" s="1053"/>
      <c r="BR50" s="1053"/>
      <c r="BS50" s="1053"/>
      <c r="BT50" s="1053"/>
      <c r="BU50" s="1053"/>
      <c r="BV50" s="1053"/>
      <c r="BW50" s="1053"/>
      <c r="BX50" s="1053"/>
      <c r="BY50" s="1053"/>
      <c r="BZ50" s="1053"/>
      <c r="CA50" s="1053"/>
      <c r="CB50" s="1053"/>
      <c r="CC50" s="1053"/>
      <c r="CD50" s="1053"/>
      <c r="CE50" s="1053"/>
      <c r="CF50" s="1053"/>
      <c r="CG50" s="1053"/>
      <c r="CH50" s="1053"/>
      <c r="CI50" s="1053"/>
      <c r="CJ50" s="1053"/>
      <c r="CK50" s="1053"/>
      <c r="CL50" s="1053"/>
      <c r="CM50" s="1053"/>
      <c r="CN50" s="1053"/>
      <c r="CO50" s="1053"/>
      <c r="CP50" s="1053"/>
      <c r="CQ50" s="1053"/>
      <c r="CR50" s="1053"/>
      <c r="CS50" s="1053"/>
      <c r="CT50" s="1053"/>
      <c r="CU50" s="1053"/>
      <c r="CV50" s="1053"/>
      <c r="CW50" s="1053"/>
      <c r="CX50" s="1053"/>
      <c r="CY50" s="1053"/>
      <c r="CZ50" s="1053"/>
      <c r="DA50" s="1053"/>
      <c r="DB50" s="1053"/>
      <c r="DC50" s="1053"/>
      <c r="DD50" s="1053"/>
      <c r="DE50" s="1053"/>
      <c r="DF50" s="1053"/>
      <c r="DG50" s="1053"/>
      <c r="DH50" s="1053"/>
      <c r="DI50" s="1053"/>
      <c r="DJ50" s="1053"/>
      <c r="DK50" s="1053"/>
      <c r="DL50" s="1053"/>
      <c r="DM50" s="1053"/>
      <c r="DN50" s="1053"/>
      <c r="DO50" s="1053"/>
      <c r="DP50" s="1053"/>
      <c r="DQ50" s="1053"/>
      <c r="DR50" s="1053"/>
      <c r="DS50" s="1053"/>
      <c r="DT50" s="1053"/>
      <c r="DU50" s="1053"/>
      <c r="DV50" s="1053"/>
      <c r="DW50" s="1053"/>
      <c r="DX50" s="1053"/>
      <c r="DY50" s="1053"/>
      <c r="DZ50" s="1053"/>
      <c r="EA50" s="1053"/>
      <c r="EB50" s="1053"/>
      <c r="EC50" s="1053"/>
      <c r="ED50" s="1053"/>
      <c r="EE50" s="1053"/>
      <c r="EF50" s="1053"/>
      <c r="EG50" s="1053"/>
      <c r="EH50" s="1053"/>
      <c r="EI50" s="1053"/>
      <c r="EJ50" s="1053"/>
      <c r="EK50" s="1053"/>
      <c r="EL50" s="1053"/>
      <c r="EM50" s="1053"/>
      <c r="EN50" s="1053"/>
      <c r="EO50" s="1053"/>
      <c r="EP50" s="1053"/>
      <c r="EQ50" s="1053"/>
      <c r="ER50" s="1053"/>
      <c r="ES50" s="1053"/>
      <c r="ET50" s="1053"/>
      <c r="EU50" s="1053"/>
      <c r="EV50" s="1053"/>
      <c r="EW50" s="1053"/>
      <c r="EX50" s="1053"/>
      <c r="EY50" s="1053"/>
      <c r="EZ50" s="1053"/>
      <c r="FA50" s="1053"/>
      <c r="FB50" s="1053"/>
      <c r="FC50" s="1053"/>
      <c r="FD50" s="1053"/>
      <c r="FE50" s="1053"/>
      <c r="FF50" s="1053"/>
      <c r="FG50" s="1053"/>
      <c r="FH50" s="1053"/>
      <c r="FI50" s="1053"/>
      <c r="FJ50" s="1053"/>
      <c r="FK50" s="1053"/>
      <c r="FL50" s="1053"/>
      <c r="FM50" s="1053"/>
      <c r="FN50" s="1053"/>
      <c r="FO50" s="1053"/>
      <c r="FP50" s="1053"/>
      <c r="FQ50" s="1053"/>
      <c r="FR50" s="1053"/>
      <c r="FS50" s="1053"/>
      <c r="FT50" s="1053"/>
      <c r="FU50" s="1053"/>
      <c r="FV50" s="1053"/>
      <c r="FW50" s="1053"/>
      <c r="FX50" s="1053"/>
      <c r="FY50" s="1053"/>
      <c r="FZ50" s="1053"/>
      <c r="GA50" s="1053"/>
      <c r="GB50" s="1053"/>
      <c r="GC50" s="1053"/>
      <c r="GD50" s="1053"/>
      <c r="GE50" s="1053"/>
      <c r="GF50" s="1053"/>
      <c r="GG50" s="1053"/>
      <c r="GH50" s="1053"/>
      <c r="GI50" s="1053"/>
      <c r="GJ50" s="1053"/>
      <c r="GK50" s="1053"/>
      <c r="GL50" s="1053"/>
      <c r="GM50" s="1053"/>
      <c r="GN50" s="1053"/>
      <c r="GO50" s="1053"/>
      <c r="GP50" s="1053"/>
      <c r="GQ50" s="1053"/>
      <c r="GR50" s="1053"/>
      <c r="GS50" s="1053"/>
      <c r="GT50" s="1053"/>
      <c r="GU50" s="1053"/>
      <c r="GV50" s="1053"/>
      <c r="GW50" s="1053"/>
      <c r="GX50" s="1053"/>
      <c r="GY50" s="1053"/>
      <c r="GZ50" s="1053"/>
      <c r="HA50" s="1053"/>
      <c r="HB50" s="1053"/>
      <c r="HC50" s="1053"/>
      <c r="HD50" s="1053"/>
      <c r="HE50" s="1053"/>
      <c r="HF50" s="1053"/>
      <c r="HG50" s="1053"/>
      <c r="HH50" s="1053"/>
      <c r="HI50" s="1053"/>
      <c r="HJ50" s="1053"/>
      <c r="HK50" s="1053"/>
      <c r="HL50" s="1053"/>
      <c r="HM50" s="1053"/>
      <c r="HN50" s="1053"/>
      <c r="HO50" s="1053"/>
      <c r="HP50" s="1053"/>
      <c r="HQ50" s="1053"/>
      <c r="HR50" s="1053"/>
      <c r="HS50" s="1053"/>
      <c r="HT50" s="1053"/>
      <c r="HU50" s="1053"/>
      <c r="HV50" s="1053"/>
      <c r="HW50" s="1053"/>
      <c r="HX50" s="1053"/>
      <c r="HY50" s="1053"/>
      <c r="HZ50" s="1053"/>
      <c r="IA50" s="1053"/>
      <c r="IB50" s="1053"/>
      <c r="IC50" s="1053"/>
      <c r="ID50" s="1053"/>
      <c r="IE50" s="1053"/>
      <c r="IF50" s="1053"/>
      <c r="IG50" s="1053"/>
      <c r="IH50" s="1053"/>
      <c r="II50" s="1053"/>
      <c r="IJ50" s="1053"/>
      <c r="IK50" s="1053"/>
      <c r="IL50" s="1053"/>
      <c r="IM50" s="1053"/>
      <c r="IN50" s="1053"/>
      <c r="IO50" s="1053"/>
      <c r="IP50" s="1053"/>
      <c r="IQ50" s="1053"/>
      <c r="IR50" s="1053"/>
      <c r="IS50" s="1053"/>
      <c r="IT50" s="1053"/>
      <c r="IU50" s="1053"/>
      <c r="IV50" s="1053"/>
    </row>
    <row r="51" spans="1:256" ht="30" customHeight="1">
      <c r="A51" s="1053" t="s">
        <v>991</v>
      </c>
      <c r="B51" s="1053"/>
      <c r="C51" s="1053"/>
      <c r="D51" s="1053"/>
      <c r="E51" s="1053"/>
      <c r="F51" s="1053"/>
      <c r="G51" s="1053"/>
      <c r="H51" s="1053"/>
      <c r="I51" s="1053"/>
      <c r="J51" s="1053"/>
      <c r="K51" s="1053"/>
      <c r="W51" s="1053"/>
      <c r="X51" s="1053"/>
      <c r="Y51" s="1053"/>
      <c r="Z51" s="1053"/>
      <c r="AA51" s="1053"/>
      <c r="AB51" s="1053"/>
      <c r="AC51" s="1053"/>
      <c r="AD51" s="1053"/>
      <c r="AE51" s="1053"/>
      <c r="AF51" s="1053"/>
      <c r="AG51" s="1053"/>
      <c r="AH51" s="1053"/>
      <c r="AI51" s="1053"/>
      <c r="AJ51" s="1053"/>
      <c r="AK51" s="1053"/>
      <c r="AL51" s="1053"/>
      <c r="AM51" s="1053"/>
      <c r="AN51" s="1053"/>
      <c r="AO51" s="1053"/>
      <c r="AP51" s="1053"/>
      <c r="AQ51" s="1053"/>
      <c r="AR51" s="1053"/>
      <c r="AS51" s="1053"/>
      <c r="AT51" s="1053"/>
      <c r="AU51" s="1053"/>
      <c r="AV51" s="1053"/>
      <c r="AW51" s="1053"/>
      <c r="AX51" s="1053"/>
      <c r="AY51" s="1053"/>
      <c r="AZ51" s="1053"/>
      <c r="BA51" s="1053"/>
      <c r="BB51" s="1053"/>
      <c r="BC51" s="1053"/>
      <c r="BD51" s="1053"/>
      <c r="BE51" s="1053"/>
      <c r="BF51" s="1053"/>
      <c r="BG51" s="1053"/>
      <c r="BH51" s="1053"/>
      <c r="BI51" s="1053"/>
      <c r="BJ51" s="1053"/>
      <c r="BK51" s="1053"/>
      <c r="BL51" s="1053"/>
      <c r="BM51" s="1053"/>
      <c r="BN51" s="1053"/>
      <c r="BO51" s="1053"/>
      <c r="BP51" s="1053"/>
      <c r="BQ51" s="1053"/>
      <c r="BR51" s="1053"/>
      <c r="BS51" s="1053"/>
      <c r="BT51" s="1053"/>
      <c r="BU51" s="1053"/>
      <c r="BV51" s="1053"/>
      <c r="BW51" s="1053"/>
      <c r="BX51" s="1053"/>
      <c r="BY51" s="1053"/>
      <c r="BZ51" s="1053"/>
      <c r="CA51" s="1053"/>
      <c r="CB51" s="1053"/>
      <c r="CC51" s="1053"/>
      <c r="CD51" s="1053"/>
      <c r="CE51" s="1053"/>
      <c r="CF51" s="1053"/>
      <c r="CG51" s="1053"/>
      <c r="CH51" s="1053"/>
      <c r="CI51" s="1053"/>
      <c r="CJ51" s="1053"/>
      <c r="CK51" s="1053"/>
      <c r="CL51" s="1053"/>
      <c r="CM51" s="1053"/>
      <c r="CN51" s="1053"/>
      <c r="CO51" s="1053"/>
      <c r="CP51" s="1053"/>
      <c r="CQ51" s="1053"/>
      <c r="CR51" s="1053"/>
      <c r="CS51" s="1053"/>
      <c r="CT51" s="1053"/>
      <c r="CU51" s="1053"/>
      <c r="CV51" s="1053"/>
      <c r="CW51" s="1053"/>
      <c r="CX51" s="1053"/>
      <c r="CY51" s="1053"/>
      <c r="CZ51" s="1053"/>
      <c r="DA51" s="1053"/>
      <c r="DB51" s="1053"/>
      <c r="DC51" s="1053"/>
      <c r="DD51" s="1053"/>
      <c r="DE51" s="1053"/>
      <c r="DF51" s="1053"/>
      <c r="DG51" s="1053"/>
      <c r="DH51" s="1053"/>
      <c r="DI51" s="1053"/>
      <c r="DJ51" s="1053"/>
      <c r="DK51" s="1053"/>
      <c r="DL51" s="1053"/>
      <c r="DM51" s="1053"/>
      <c r="DN51" s="1053"/>
      <c r="DO51" s="1053"/>
      <c r="DP51" s="1053"/>
      <c r="DQ51" s="1053"/>
      <c r="DR51" s="1053"/>
      <c r="DS51" s="1053"/>
      <c r="DT51" s="1053"/>
      <c r="DU51" s="1053"/>
      <c r="DV51" s="1053"/>
      <c r="DW51" s="1053"/>
      <c r="DX51" s="1053"/>
      <c r="DY51" s="1053"/>
      <c r="DZ51" s="1053"/>
      <c r="EA51" s="1053"/>
      <c r="EB51" s="1053"/>
      <c r="EC51" s="1053"/>
      <c r="ED51" s="1053"/>
      <c r="EE51" s="1053"/>
      <c r="EF51" s="1053"/>
      <c r="EG51" s="1053"/>
      <c r="EH51" s="1053"/>
      <c r="EI51" s="1053"/>
      <c r="EJ51" s="1053"/>
      <c r="EK51" s="1053"/>
      <c r="EL51" s="1053"/>
      <c r="EM51" s="1053"/>
      <c r="EN51" s="1053"/>
      <c r="EO51" s="1053"/>
      <c r="EP51" s="1053"/>
      <c r="EQ51" s="1053"/>
      <c r="ER51" s="1053"/>
      <c r="ES51" s="1053"/>
      <c r="ET51" s="1053"/>
      <c r="EU51" s="1053"/>
      <c r="EV51" s="1053"/>
      <c r="EW51" s="1053"/>
      <c r="EX51" s="1053"/>
      <c r="EY51" s="1053"/>
      <c r="EZ51" s="1053"/>
      <c r="FA51" s="1053"/>
      <c r="FB51" s="1053"/>
      <c r="FC51" s="1053"/>
      <c r="FD51" s="1053"/>
      <c r="FE51" s="1053"/>
      <c r="FF51" s="1053"/>
      <c r="FG51" s="1053"/>
      <c r="FH51" s="1053"/>
      <c r="FI51" s="1053"/>
      <c r="FJ51" s="1053"/>
      <c r="FK51" s="1053"/>
      <c r="FL51" s="1053"/>
      <c r="FM51" s="1053"/>
      <c r="FN51" s="1053"/>
      <c r="FO51" s="1053"/>
      <c r="FP51" s="1053"/>
      <c r="FQ51" s="1053"/>
      <c r="FR51" s="1053"/>
      <c r="FS51" s="1053"/>
      <c r="FT51" s="1053"/>
      <c r="FU51" s="1053"/>
      <c r="FV51" s="1053"/>
      <c r="FW51" s="1053"/>
      <c r="FX51" s="1053"/>
      <c r="FY51" s="1053"/>
      <c r="FZ51" s="1053"/>
      <c r="GA51" s="1053"/>
      <c r="GB51" s="1053"/>
      <c r="GC51" s="1053"/>
      <c r="GD51" s="1053"/>
      <c r="GE51" s="1053"/>
      <c r="GF51" s="1053"/>
      <c r="GG51" s="1053"/>
      <c r="GH51" s="1053"/>
      <c r="GI51" s="1053"/>
      <c r="GJ51" s="1053"/>
      <c r="GK51" s="1053"/>
      <c r="GL51" s="1053"/>
      <c r="GM51" s="1053"/>
      <c r="GN51" s="1053"/>
      <c r="GO51" s="1053"/>
      <c r="GP51" s="1053"/>
      <c r="GQ51" s="1053"/>
      <c r="GR51" s="1053"/>
      <c r="GS51" s="1053"/>
      <c r="GT51" s="1053"/>
      <c r="GU51" s="1053"/>
      <c r="GV51" s="1053"/>
      <c r="GW51" s="1053"/>
      <c r="GX51" s="1053"/>
      <c r="GY51" s="1053"/>
      <c r="GZ51" s="1053"/>
      <c r="HA51" s="1053"/>
      <c r="HB51" s="1053"/>
      <c r="HC51" s="1053"/>
      <c r="HD51" s="1053"/>
      <c r="HE51" s="1053"/>
      <c r="HF51" s="1053"/>
      <c r="HG51" s="1053"/>
      <c r="HH51" s="1053"/>
      <c r="HI51" s="1053"/>
      <c r="HJ51" s="1053"/>
      <c r="HK51" s="1053"/>
      <c r="HL51" s="1053"/>
      <c r="HM51" s="1053"/>
      <c r="HN51" s="1053"/>
      <c r="HO51" s="1053"/>
      <c r="HP51" s="1053"/>
      <c r="HQ51" s="1053"/>
      <c r="HR51" s="1053"/>
      <c r="HS51" s="1053"/>
      <c r="HT51" s="1053"/>
      <c r="HU51" s="1053"/>
      <c r="HV51" s="1053"/>
      <c r="HW51" s="1053"/>
      <c r="HX51" s="1053"/>
      <c r="HY51" s="1053"/>
      <c r="HZ51" s="1053"/>
      <c r="IA51" s="1053"/>
      <c r="IB51" s="1053"/>
      <c r="IC51" s="1053"/>
      <c r="ID51" s="1053"/>
      <c r="IE51" s="1053"/>
      <c r="IF51" s="1053"/>
      <c r="IG51" s="1053"/>
      <c r="IH51" s="1053"/>
      <c r="II51" s="1053"/>
      <c r="IJ51" s="1053"/>
      <c r="IK51" s="1053"/>
      <c r="IL51" s="1053"/>
      <c r="IM51" s="1053"/>
      <c r="IN51" s="1053"/>
      <c r="IO51" s="1053"/>
      <c r="IP51" s="1053"/>
      <c r="IQ51" s="1053"/>
      <c r="IR51" s="1053"/>
      <c r="IS51" s="1053"/>
      <c r="IT51" s="1053"/>
      <c r="IU51" s="1053"/>
      <c r="IV51" s="1053"/>
    </row>
    <row r="52" spans="1:256" ht="30" customHeight="1">
      <c r="A52" s="1053" t="s">
        <v>839</v>
      </c>
      <c r="B52" s="1053"/>
      <c r="C52" s="1053"/>
      <c r="D52" s="1053"/>
      <c r="E52" s="1053"/>
      <c r="F52" s="1053"/>
      <c r="G52" s="1053"/>
      <c r="H52" s="1053"/>
      <c r="I52" s="1053"/>
      <c r="J52" s="1053"/>
      <c r="K52" s="1053"/>
      <c r="W52" s="1053"/>
      <c r="X52" s="1053"/>
      <c r="Y52" s="1053"/>
      <c r="Z52" s="1053"/>
      <c r="AA52" s="1053"/>
      <c r="AB52" s="1053"/>
      <c r="AC52" s="1053"/>
      <c r="AD52" s="1053"/>
      <c r="AE52" s="1053"/>
      <c r="AF52" s="1053"/>
      <c r="AG52" s="1053"/>
      <c r="AH52" s="1053"/>
      <c r="AI52" s="1053"/>
      <c r="AJ52" s="1053"/>
      <c r="AK52" s="1053"/>
      <c r="AL52" s="1053"/>
      <c r="AM52" s="1053"/>
      <c r="AN52" s="1053"/>
      <c r="AO52" s="1053"/>
      <c r="AP52" s="1053"/>
      <c r="AQ52" s="1053"/>
      <c r="AR52" s="1053"/>
      <c r="AS52" s="1053"/>
      <c r="AT52" s="1053"/>
      <c r="AU52" s="1053"/>
      <c r="AV52" s="1053"/>
      <c r="AW52" s="1053"/>
      <c r="AX52" s="1053"/>
      <c r="AY52" s="1053"/>
      <c r="AZ52" s="1053"/>
      <c r="BA52" s="1053"/>
      <c r="BB52" s="1053"/>
      <c r="BC52" s="1053"/>
      <c r="BD52" s="1053"/>
      <c r="BE52" s="1053"/>
      <c r="BF52" s="1053"/>
      <c r="BG52" s="1053"/>
      <c r="BH52" s="1053"/>
      <c r="BI52" s="1053"/>
      <c r="BJ52" s="1053"/>
      <c r="BK52" s="1053"/>
      <c r="BL52" s="1053"/>
      <c r="BM52" s="1053"/>
      <c r="BN52" s="1053"/>
      <c r="BO52" s="1053"/>
      <c r="BP52" s="1053"/>
      <c r="BQ52" s="1053"/>
      <c r="BR52" s="1053"/>
      <c r="BS52" s="1053"/>
      <c r="BT52" s="1053"/>
      <c r="BU52" s="1053"/>
      <c r="BV52" s="1053"/>
      <c r="BW52" s="1053"/>
      <c r="BX52" s="1053"/>
      <c r="BY52" s="1053"/>
      <c r="BZ52" s="1053"/>
      <c r="CA52" s="1053"/>
      <c r="CB52" s="1053"/>
      <c r="CC52" s="1053"/>
      <c r="CD52" s="1053"/>
      <c r="CE52" s="1053"/>
      <c r="CF52" s="1053"/>
      <c r="CG52" s="1053"/>
      <c r="CH52" s="1053"/>
      <c r="CI52" s="1053"/>
      <c r="CJ52" s="1053"/>
      <c r="CK52" s="1053"/>
      <c r="CL52" s="1053"/>
      <c r="CM52" s="1053"/>
      <c r="CN52" s="1053"/>
      <c r="CO52" s="1053"/>
      <c r="CP52" s="1053"/>
      <c r="CQ52" s="1053"/>
      <c r="CR52" s="1053"/>
      <c r="CS52" s="1053"/>
      <c r="CT52" s="1053"/>
      <c r="CU52" s="1053"/>
      <c r="CV52" s="1053"/>
      <c r="CW52" s="1053"/>
      <c r="CX52" s="1053"/>
      <c r="CY52" s="1053"/>
      <c r="CZ52" s="1053"/>
      <c r="DA52" s="1053"/>
      <c r="DB52" s="1053"/>
      <c r="DC52" s="1053"/>
      <c r="DD52" s="1053"/>
      <c r="DE52" s="1053"/>
      <c r="DF52" s="1053"/>
      <c r="DG52" s="1053"/>
      <c r="DH52" s="1053"/>
      <c r="DI52" s="1053"/>
      <c r="DJ52" s="1053"/>
      <c r="DK52" s="1053"/>
      <c r="DL52" s="1053"/>
      <c r="DM52" s="1053"/>
      <c r="DN52" s="1053"/>
      <c r="DO52" s="1053"/>
      <c r="DP52" s="1053"/>
      <c r="DQ52" s="1053"/>
      <c r="DR52" s="1053"/>
      <c r="DS52" s="1053"/>
      <c r="DT52" s="1053"/>
      <c r="DU52" s="1053"/>
      <c r="DV52" s="1053"/>
      <c r="DW52" s="1053"/>
      <c r="DX52" s="1053"/>
      <c r="DY52" s="1053"/>
      <c r="DZ52" s="1053"/>
      <c r="EA52" s="1053"/>
      <c r="EB52" s="1053"/>
      <c r="EC52" s="1053"/>
      <c r="ED52" s="1053"/>
      <c r="EE52" s="1053"/>
      <c r="EF52" s="1053"/>
      <c r="EG52" s="1053"/>
      <c r="EH52" s="1053"/>
      <c r="EI52" s="1053"/>
      <c r="EJ52" s="1053"/>
      <c r="EK52" s="1053"/>
      <c r="EL52" s="1053"/>
      <c r="EM52" s="1053"/>
      <c r="EN52" s="1053"/>
      <c r="EO52" s="1053"/>
      <c r="EP52" s="1053"/>
      <c r="EQ52" s="1053"/>
      <c r="ER52" s="1053"/>
      <c r="ES52" s="1053"/>
      <c r="ET52" s="1053"/>
      <c r="EU52" s="1053"/>
      <c r="EV52" s="1053"/>
      <c r="EW52" s="1053"/>
      <c r="EX52" s="1053"/>
      <c r="EY52" s="1053"/>
      <c r="EZ52" s="1053"/>
      <c r="FA52" s="1053"/>
      <c r="FB52" s="1053"/>
      <c r="FC52" s="1053"/>
      <c r="FD52" s="1053"/>
      <c r="FE52" s="1053"/>
      <c r="FF52" s="1053"/>
      <c r="FG52" s="1053"/>
      <c r="FH52" s="1053"/>
      <c r="FI52" s="1053"/>
      <c r="FJ52" s="1053"/>
      <c r="FK52" s="1053"/>
      <c r="FL52" s="1053"/>
      <c r="FM52" s="1053"/>
      <c r="FN52" s="1053"/>
      <c r="FO52" s="1053"/>
      <c r="FP52" s="1053"/>
      <c r="FQ52" s="1053"/>
      <c r="FR52" s="1053"/>
      <c r="FS52" s="1053"/>
      <c r="FT52" s="1053"/>
      <c r="FU52" s="1053"/>
      <c r="FV52" s="1053"/>
      <c r="FW52" s="1053"/>
      <c r="FX52" s="1053"/>
      <c r="FY52" s="1053"/>
      <c r="FZ52" s="1053"/>
      <c r="GA52" s="1053"/>
      <c r="GB52" s="1053"/>
      <c r="GC52" s="1053"/>
      <c r="GD52" s="1053"/>
      <c r="GE52" s="1053"/>
      <c r="GF52" s="1053"/>
      <c r="GG52" s="1053"/>
      <c r="GH52" s="1053"/>
      <c r="GI52" s="1053"/>
      <c r="GJ52" s="1053"/>
      <c r="GK52" s="1053"/>
      <c r="GL52" s="1053"/>
      <c r="GM52" s="1053"/>
      <c r="GN52" s="1053"/>
      <c r="GO52" s="1053"/>
      <c r="GP52" s="1053"/>
      <c r="GQ52" s="1053"/>
      <c r="GR52" s="1053"/>
      <c r="GS52" s="1053"/>
      <c r="GT52" s="1053"/>
      <c r="GU52" s="1053"/>
      <c r="GV52" s="1053"/>
      <c r="GW52" s="1053"/>
      <c r="GX52" s="1053"/>
      <c r="GY52" s="1053"/>
      <c r="GZ52" s="1053"/>
      <c r="HA52" s="1053"/>
      <c r="HB52" s="1053"/>
      <c r="HC52" s="1053"/>
      <c r="HD52" s="1053"/>
      <c r="HE52" s="1053"/>
      <c r="HF52" s="1053"/>
      <c r="HG52" s="1053"/>
      <c r="HH52" s="1053"/>
      <c r="HI52" s="1053"/>
      <c r="HJ52" s="1053"/>
      <c r="HK52" s="1053"/>
      <c r="HL52" s="1053"/>
      <c r="HM52" s="1053"/>
      <c r="HN52" s="1053"/>
      <c r="HO52" s="1053"/>
      <c r="HP52" s="1053"/>
      <c r="HQ52" s="1053"/>
      <c r="HR52" s="1053"/>
      <c r="HS52" s="1053"/>
      <c r="HT52" s="1053"/>
      <c r="HU52" s="1053"/>
      <c r="HV52" s="1053"/>
      <c r="HW52" s="1053"/>
      <c r="HX52" s="1053"/>
      <c r="HY52" s="1053"/>
      <c r="HZ52" s="1053"/>
      <c r="IA52" s="1053"/>
      <c r="IB52" s="1053"/>
      <c r="IC52" s="1053"/>
      <c r="ID52" s="1053"/>
      <c r="IE52" s="1053"/>
      <c r="IF52" s="1053"/>
      <c r="IG52" s="1053"/>
      <c r="IH52" s="1053"/>
      <c r="II52" s="1053"/>
      <c r="IJ52" s="1053"/>
      <c r="IK52" s="1053"/>
      <c r="IL52" s="1053"/>
      <c r="IM52" s="1053"/>
      <c r="IN52" s="1053"/>
      <c r="IO52" s="1053"/>
      <c r="IP52" s="1053"/>
      <c r="IQ52" s="1053"/>
      <c r="IR52" s="1053"/>
      <c r="IS52" s="1053"/>
      <c r="IT52" s="1053"/>
      <c r="IU52" s="1053"/>
      <c r="IV52" s="1053"/>
    </row>
    <row r="53" spans="1:256" ht="30" customHeight="1">
      <c r="A53" s="1053" t="s">
        <v>994</v>
      </c>
      <c r="B53" s="1053"/>
      <c r="C53" s="1053"/>
      <c r="D53" s="1053"/>
      <c r="E53" s="1053"/>
      <c r="F53" s="1053"/>
      <c r="G53" s="1053"/>
      <c r="H53" s="1053"/>
      <c r="I53" s="1053"/>
      <c r="J53" s="1053"/>
      <c r="K53" s="1053"/>
      <c r="W53" s="1053"/>
      <c r="X53" s="1053"/>
      <c r="Y53" s="1053"/>
      <c r="Z53" s="1053"/>
      <c r="AA53" s="1053"/>
      <c r="AB53" s="1053"/>
      <c r="AC53" s="1053"/>
      <c r="AD53" s="1053"/>
      <c r="AE53" s="1053"/>
      <c r="AF53" s="1053"/>
      <c r="AG53" s="1053"/>
      <c r="AH53" s="1053"/>
      <c r="AI53" s="1053"/>
      <c r="AJ53" s="1053"/>
      <c r="AK53" s="1053"/>
      <c r="AL53" s="1053"/>
      <c r="AM53" s="1053"/>
      <c r="AN53" s="1053"/>
      <c r="AO53" s="1053"/>
      <c r="AP53" s="1053"/>
      <c r="AQ53" s="1053"/>
      <c r="AR53" s="1053"/>
      <c r="AS53" s="1053"/>
      <c r="AT53" s="1053"/>
      <c r="AU53" s="1053"/>
      <c r="AV53" s="1053"/>
      <c r="AW53" s="1053"/>
      <c r="AX53" s="1053"/>
      <c r="AY53" s="1053"/>
      <c r="AZ53" s="1053"/>
      <c r="BA53" s="1053"/>
      <c r="BB53" s="1053"/>
      <c r="BC53" s="1053"/>
      <c r="BD53" s="1053"/>
      <c r="BE53" s="1053"/>
      <c r="BF53" s="1053"/>
      <c r="BG53" s="1053"/>
      <c r="BH53" s="1053"/>
      <c r="BI53" s="1053"/>
      <c r="BJ53" s="1053"/>
      <c r="BK53" s="1053"/>
      <c r="BL53" s="1053"/>
      <c r="BM53" s="1053"/>
      <c r="BN53" s="1053"/>
      <c r="BO53" s="1053"/>
      <c r="BP53" s="1053"/>
      <c r="BQ53" s="1053"/>
      <c r="BR53" s="1053"/>
      <c r="BS53" s="1053"/>
      <c r="BT53" s="1053"/>
      <c r="BU53" s="1053"/>
      <c r="BV53" s="1053"/>
      <c r="BW53" s="1053"/>
      <c r="BX53" s="1053"/>
      <c r="BY53" s="1053"/>
      <c r="BZ53" s="1053"/>
      <c r="CA53" s="1053"/>
      <c r="CB53" s="1053"/>
      <c r="CC53" s="1053"/>
      <c r="CD53" s="1053"/>
      <c r="CE53" s="1053"/>
      <c r="CF53" s="1053"/>
      <c r="CG53" s="1053"/>
      <c r="CH53" s="1053"/>
      <c r="CI53" s="1053"/>
      <c r="CJ53" s="1053"/>
      <c r="CK53" s="1053"/>
      <c r="CL53" s="1053"/>
      <c r="CM53" s="1053"/>
      <c r="CN53" s="1053"/>
      <c r="CO53" s="1053"/>
      <c r="CP53" s="1053"/>
      <c r="CQ53" s="1053"/>
      <c r="CR53" s="1053"/>
      <c r="CS53" s="1053"/>
      <c r="CT53" s="1053"/>
      <c r="CU53" s="1053"/>
      <c r="CV53" s="1053"/>
      <c r="CW53" s="1053"/>
      <c r="CX53" s="1053"/>
      <c r="CY53" s="1053"/>
      <c r="CZ53" s="1053"/>
      <c r="DA53" s="1053"/>
      <c r="DB53" s="1053"/>
      <c r="DC53" s="1053"/>
      <c r="DD53" s="1053"/>
      <c r="DE53" s="1053"/>
      <c r="DF53" s="1053"/>
      <c r="DG53" s="1053"/>
      <c r="DH53" s="1053"/>
      <c r="DI53" s="1053"/>
      <c r="DJ53" s="1053"/>
      <c r="DK53" s="1053"/>
      <c r="DL53" s="1053"/>
      <c r="DM53" s="1053"/>
      <c r="DN53" s="1053"/>
      <c r="DO53" s="1053"/>
      <c r="DP53" s="1053"/>
      <c r="DQ53" s="1053"/>
      <c r="DR53" s="1053"/>
      <c r="DS53" s="1053"/>
      <c r="DT53" s="1053"/>
      <c r="DU53" s="1053"/>
      <c r="DV53" s="1053"/>
      <c r="DW53" s="1053"/>
      <c r="DX53" s="1053"/>
      <c r="DY53" s="1053"/>
      <c r="DZ53" s="1053"/>
      <c r="EA53" s="1053"/>
      <c r="EB53" s="1053"/>
      <c r="EC53" s="1053"/>
      <c r="ED53" s="1053"/>
      <c r="EE53" s="1053"/>
      <c r="EF53" s="1053"/>
      <c r="EG53" s="1053"/>
      <c r="EH53" s="1053"/>
      <c r="EI53" s="1053"/>
      <c r="EJ53" s="1053"/>
      <c r="EK53" s="1053"/>
      <c r="EL53" s="1053"/>
      <c r="EM53" s="1053"/>
      <c r="EN53" s="1053"/>
      <c r="EO53" s="1053"/>
      <c r="EP53" s="1053"/>
      <c r="EQ53" s="1053"/>
      <c r="ER53" s="1053"/>
      <c r="ES53" s="1053"/>
      <c r="ET53" s="1053"/>
      <c r="EU53" s="1053"/>
      <c r="EV53" s="1053"/>
      <c r="EW53" s="1053"/>
      <c r="EX53" s="1053"/>
      <c r="EY53" s="1053"/>
      <c r="EZ53" s="1053"/>
      <c r="FA53" s="1053"/>
      <c r="FB53" s="1053"/>
      <c r="FC53" s="1053"/>
      <c r="FD53" s="1053"/>
      <c r="FE53" s="1053"/>
      <c r="FF53" s="1053"/>
      <c r="FG53" s="1053"/>
      <c r="FH53" s="1053"/>
      <c r="FI53" s="1053"/>
      <c r="FJ53" s="1053"/>
      <c r="FK53" s="1053"/>
      <c r="FL53" s="1053"/>
      <c r="FM53" s="1053"/>
      <c r="FN53" s="1053"/>
      <c r="FO53" s="1053"/>
      <c r="FP53" s="1053"/>
      <c r="FQ53" s="1053"/>
      <c r="FR53" s="1053"/>
      <c r="FS53" s="1053"/>
      <c r="FT53" s="1053"/>
      <c r="FU53" s="1053"/>
      <c r="FV53" s="1053"/>
      <c r="FW53" s="1053"/>
      <c r="FX53" s="1053"/>
      <c r="FY53" s="1053"/>
      <c r="FZ53" s="1053"/>
      <c r="GA53" s="1053"/>
      <c r="GB53" s="1053"/>
      <c r="GC53" s="1053"/>
      <c r="GD53" s="1053"/>
      <c r="GE53" s="1053"/>
      <c r="GF53" s="1053"/>
      <c r="GG53" s="1053"/>
      <c r="GH53" s="1053"/>
      <c r="GI53" s="1053"/>
      <c r="GJ53" s="1053"/>
      <c r="GK53" s="1053"/>
      <c r="GL53" s="1053"/>
      <c r="GM53" s="1053"/>
      <c r="GN53" s="1053"/>
      <c r="GO53" s="1053"/>
      <c r="GP53" s="1053"/>
      <c r="GQ53" s="1053"/>
      <c r="GR53" s="1053"/>
      <c r="GS53" s="1053"/>
      <c r="GT53" s="1053"/>
      <c r="GU53" s="1053"/>
      <c r="GV53" s="1053"/>
      <c r="GW53" s="1053"/>
      <c r="GX53" s="1053"/>
      <c r="GY53" s="1053"/>
      <c r="GZ53" s="1053"/>
      <c r="HA53" s="1053"/>
      <c r="HB53" s="1053"/>
      <c r="HC53" s="1053"/>
      <c r="HD53" s="1053"/>
      <c r="HE53" s="1053"/>
      <c r="HF53" s="1053"/>
      <c r="HG53" s="1053"/>
      <c r="HH53" s="1053"/>
      <c r="HI53" s="1053"/>
      <c r="HJ53" s="1053"/>
      <c r="HK53" s="1053"/>
      <c r="HL53" s="1053"/>
      <c r="HM53" s="1053"/>
      <c r="HN53" s="1053"/>
      <c r="HO53" s="1053"/>
      <c r="HP53" s="1053"/>
      <c r="HQ53" s="1053"/>
      <c r="HR53" s="1053"/>
      <c r="HS53" s="1053"/>
      <c r="HT53" s="1053"/>
      <c r="HU53" s="1053"/>
      <c r="HV53" s="1053"/>
      <c r="HW53" s="1053"/>
      <c r="HX53" s="1053"/>
      <c r="HY53" s="1053"/>
      <c r="HZ53" s="1053"/>
      <c r="IA53" s="1053"/>
      <c r="IB53" s="1053"/>
      <c r="IC53" s="1053"/>
      <c r="ID53" s="1053"/>
      <c r="IE53" s="1053"/>
      <c r="IF53" s="1053"/>
      <c r="IG53" s="1053"/>
      <c r="IH53" s="1053"/>
      <c r="II53" s="1053"/>
      <c r="IJ53" s="1053"/>
      <c r="IK53" s="1053"/>
      <c r="IL53" s="1053"/>
      <c r="IM53" s="1053"/>
      <c r="IN53" s="1053"/>
      <c r="IO53" s="1053"/>
      <c r="IP53" s="1053"/>
      <c r="IQ53" s="1053"/>
      <c r="IR53" s="1053"/>
      <c r="IS53" s="1053"/>
      <c r="IT53" s="1053"/>
      <c r="IU53" s="1053"/>
      <c r="IV53" s="1053"/>
    </row>
    <row r="54" spans="1:256" ht="15" customHeight="1">
      <c r="A54" s="1053" t="s">
        <v>995</v>
      </c>
      <c r="B54" s="1053"/>
      <c r="C54" s="1053"/>
      <c r="D54" s="1053"/>
      <c r="E54" s="1053"/>
      <c r="F54" s="1053"/>
      <c r="G54" s="1053"/>
      <c r="H54" s="1053"/>
      <c r="I54" s="1053"/>
      <c r="J54" s="1053"/>
      <c r="K54" s="1053"/>
      <c r="W54" s="1053"/>
      <c r="X54" s="1053"/>
      <c r="Y54" s="1053"/>
      <c r="Z54" s="1053"/>
      <c r="AA54" s="1053"/>
      <c r="AB54" s="1053"/>
      <c r="AC54" s="1053"/>
      <c r="AD54" s="1053"/>
      <c r="AE54" s="1053"/>
      <c r="AF54" s="1053"/>
      <c r="AG54" s="1053"/>
      <c r="AH54" s="1053"/>
      <c r="AI54" s="1053"/>
      <c r="AJ54" s="1053"/>
      <c r="AK54" s="1053"/>
      <c r="AL54" s="1053"/>
      <c r="AM54" s="1053"/>
      <c r="AN54" s="1053"/>
      <c r="AO54" s="1053"/>
      <c r="AP54" s="1053"/>
      <c r="AQ54" s="1053"/>
      <c r="AR54" s="1053"/>
      <c r="AS54" s="1053"/>
      <c r="AT54" s="1053"/>
      <c r="AU54" s="1053"/>
      <c r="AV54" s="1053"/>
      <c r="AW54" s="1053"/>
      <c r="AX54" s="1053"/>
      <c r="AY54" s="1053"/>
      <c r="AZ54" s="1053"/>
      <c r="BA54" s="1053"/>
      <c r="BB54" s="1053"/>
      <c r="BC54" s="1053"/>
      <c r="BD54" s="1053"/>
      <c r="BE54" s="1053"/>
      <c r="BF54" s="1053"/>
      <c r="BG54" s="1053"/>
      <c r="BH54" s="1053"/>
      <c r="BI54" s="1053"/>
      <c r="BJ54" s="1053"/>
      <c r="BK54" s="1053"/>
      <c r="BL54" s="1053"/>
      <c r="BM54" s="1053"/>
      <c r="BN54" s="1053"/>
      <c r="BO54" s="1053"/>
      <c r="BP54" s="1053"/>
      <c r="BQ54" s="1053"/>
      <c r="BR54" s="1053"/>
      <c r="BS54" s="1053"/>
      <c r="BT54" s="1053"/>
      <c r="BU54" s="1053"/>
      <c r="BV54" s="1053"/>
      <c r="BW54" s="1053"/>
      <c r="BX54" s="1053"/>
      <c r="BY54" s="1053"/>
      <c r="BZ54" s="1053"/>
      <c r="CA54" s="1053"/>
      <c r="CB54" s="1053"/>
      <c r="CC54" s="1053"/>
      <c r="CD54" s="1053"/>
      <c r="CE54" s="1053"/>
      <c r="CF54" s="1053"/>
      <c r="CG54" s="1053"/>
      <c r="CH54" s="1053"/>
      <c r="CI54" s="1053"/>
      <c r="CJ54" s="1053"/>
      <c r="CK54" s="1053"/>
      <c r="CL54" s="1053"/>
      <c r="CM54" s="1053"/>
      <c r="CN54" s="1053"/>
      <c r="CO54" s="1053"/>
      <c r="CP54" s="1053"/>
      <c r="CQ54" s="1053"/>
      <c r="CR54" s="1053"/>
      <c r="CS54" s="1053"/>
      <c r="CT54" s="1053"/>
      <c r="CU54" s="1053"/>
      <c r="CV54" s="1053"/>
      <c r="CW54" s="1053"/>
      <c r="CX54" s="1053"/>
      <c r="CY54" s="1053"/>
      <c r="CZ54" s="1053"/>
      <c r="DA54" s="1053"/>
      <c r="DB54" s="1053"/>
      <c r="DC54" s="1053"/>
      <c r="DD54" s="1053"/>
      <c r="DE54" s="1053"/>
      <c r="DF54" s="1053"/>
      <c r="DG54" s="1053"/>
      <c r="DH54" s="1053"/>
      <c r="DI54" s="1053"/>
      <c r="DJ54" s="1053"/>
      <c r="DK54" s="1053"/>
      <c r="DL54" s="1053"/>
      <c r="DM54" s="1053"/>
      <c r="DN54" s="1053"/>
      <c r="DO54" s="1053"/>
      <c r="DP54" s="1053"/>
      <c r="DQ54" s="1053"/>
      <c r="DR54" s="1053"/>
      <c r="DS54" s="1053"/>
      <c r="DT54" s="1053"/>
      <c r="DU54" s="1053"/>
      <c r="DV54" s="1053"/>
      <c r="DW54" s="1053"/>
      <c r="DX54" s="1053"/>
      <c r="DY54" s="1053"/>
      <c r="DZ54" s="1053"/>
      <c r="EA54" s="1053"/>
      <c r="EB54" s="1053"/>
      <c r="EC54" s="1053"/>
      <c r="ED54" s="1053"/>
      <c r="EE54" s="1053"/>
      <c r="EF54" s="1053"/>
      <c r="EG54" s="1053"/>
      <c r="EH54" s="1053"/>
      <c r="EI54" s="1053"/>
      <c r="EJ54" s="1053"/>
      <c r="EK54" s="1053"/>
      <c r="EL54" s="1053"/>
      <c r="EM54" s="1053"/>
      <c r="EN54" s="1053"/>
      <c r="EO54" s="1053"/>
      <c r="EP54" s="1053"/>
      <c r="EQ54" s="1053"/>
      <c r="ER54" s="1053"/>
      <c r="ES54" s="1053"/>
      <c r="ET54" s="1053"/>
      <c r="EU54" s="1053"/>
      <c r="EV54" s="1053"/>
      <c r="EW54" s="1053"/>
      <c r="EX54" s="1053"/>
      <c r="EY54" s="1053"/>
      <c r="EZ54" s="1053"/>
      <c r="FA54" s="1053"/>
      <c r="FB54" s="1053"/>
      <c r="FC54" s="1053"/>
      <c r="FD54" s="1053"/>
      <c r="FE54" s="1053"/>
      <c r="FF54" s="1053"/>
      <c r="FG54" s="1053"/>
      <c r="FH54" s="1053"/>
      <c r="FI54" s="1053"/>
      <c r="FJ54" s="1053"/>
      <c r="FK54" s="1053"/>
      <c r="FL54" s="1053"/>
      <c r="FM54" s="1053"/>
      <c r="FN54" s="1053"/>
      <c r="FO54" s="1053"/>
      <c r="FP54" s="1053"/>
      <c r="FQ54" s="1053"/>
      <c r="FR54" s="1053"/>
      <c r="FS54" s="1053"/>
      <c r="FT54" s="1053"/>
      <c r="FU54" s="1053"/>
      <c r="FV54" s="1053"/>
      <c r="FW54" s="1053"/>
      <c r="FX54" s="1053"/>
      <c r="FY54" s="1053"/>
      <c r="FZ54" s="1053"/>
      <c r="GA54" s="1053"/>
      <c r="GB54" s="1053"/>
      <c r="GC54" s="1053"/>
      <c r="GD54" s="1053"/>
      <c r="GE54" s="1053"/>
      <c r="GF54" s="1053"/>
      <c r="GG54" s="1053"/>
      <c r="GH54" s="1053"/>
      <c r="GI54" s="1053"/>
      <c r="GJ54" s="1053"/>
      <c r="GK54" s="1053"/>
      <c r="GL54" s="1053"/>
      <c r="GM54" s="1053"/>
      <c r="GN54" s="1053"/>
      <c r="GO54" s="1053"/>
      <c r="GP54" s="1053"/>
      <c r="GQ54" s="1053"/>
      <c r="GR54" s="1053"/>
      <c r="GS54" s="1053"/>
      <c r="GT54" s="1053"/>
      <c r="GU54" s="1053"/>
      <c r="GV54" s="1053"/>
      <c r="GW54" s="1053"/>
      <c r="GX54" s="1053"/>
      <c r="GY54" s="1053"/>
      <c r="GZ54" s="1053"/>
      <c r="HA54" s="1053"/>
      <c r="HB54" s="1053"/>
      <c r="HC54" s="1053"/>
      <c r="HD54" s="1053"/>
      <c r="HE54" s="1053"/>
      <c r="HF54" s="1053"/>
      <c r="HG54" s="1053"/>
      <c r="HH54" s="1053"/>
      <c r="HI54" s="1053"/>
      <c r="HJ54" s="1053"/>
      <c r="HK54" s="1053"/>
      <c r="HL54" s="1053"/>
      <c r="HM54" s="1053"/>
      <c r="HN54" s="1053"/>
      <c r="HO54" s="1053"/>
      <c r="HP54" s="1053"/>
      <c r="HQ54" s="1053"/>
      <c r="HR54" s="1053"/>
      <c r="HS54" s="1053"/>
      <c r="HT54" s="1053"/>
      <c r="HU54" s="1053"/>
      <c r="HV54" s="1053"/>
      <c r="HW54" s="1053"/>
      <c r="HX54" s="1053"/>
      <c r="HY54" s="1053"/>
      <c r="HZ54" s="1053"/>
      <c r="IA54" s="1053"/>
      <c r="IB54" s="1053"/>
      <c r="IC54" s="1053"/>
      <c r="ID54" s="1053"/>
      <c r="IE54" s="1053"/>
      <c r="IF54" s="1053"/>
      <c r="IG54" s="1053"/>
      <c r="IH54" s="1053"/>
      <c r="II54" s="1053"/>
      <c r="IJ54" s="1053"/>
      <c r="IK54" s="1053"/>
      <c r="IL54" s="1053"/>
      <c r="IM54" s="1053"/>
      <c r="IN54" s="1053"/>
      <c r="IO54" s="1053"/>
      <c r="IP54" s="1053"/>
      <c r="IQ54" s="1053"/>
      <c r="IR54" s="1053"/>
      <c r="IS54" s="1053"/>
      <c r="IT54" s="1053"/>
      <c r="IU54" s="1053"/>
      <c r="IV54" s="1053"/>
    </row>
    <row r="55" spans="1:256" ht="30" customHeight="1">
      <c r="A55" s="1053" t="s">
        <v>1058</v>
      </c>
      <c r="B55" s="1053"/>
      <c r="C55" s="1053"/>
      <c r="D55" s="1053"/>
      <c r="E55" s="1053"/>
      <c r="F55" s="1053"/>
      <c r="G55" s="1053"/>
      <c r="H55" s="1053"/>
      <c r="I55" s="1053"/>
      <c r="J55" s="1053"/>
      <c r="K55" s="1053"/>
      <c r="W55" s="1053"/>
      <c r="X55" s="1053"/>
      <c r="Y55" s="1053"/>
      <c r="Z55" s="1053"/>
      <c r="AA55" s="1053"/>
      <c r="AB55" s="1053"/>
      <c r="AC55" s="1053"/>
      <c r="AD55" s="1053"/>
      <c r="AE55" s="1053"/>
      <c r="AF55" s="1053"/>
      <c r="AG55" s="1053"/>
      <c r="AH55" s="1053"/>
      <c r="AI55" s="1053"/>
      <c r="AJ55" s="1053"/>
      <c r="AK55" s="1053"/>
      <c r="AL55" s="1053"/>
      <c r="AM55" s="1053"/>
      <c r="AN55" s="1053"/>
      <c r="AO55" s="1053"/>
      <c r="AP55" s="1053"/>
      <c r="AQ55" s="1053"/>
      <c r="AR55" s="1053"/>
      <c r="AS55" s="1053"/>
      <c r="AT55" s="1053"/>
      <c r="AU55" s="1053"/>
      <c r="AV55" s="1053"/>
      <c r="AW55" s="1053"/>
      <c r="AX55" s="1053"/>
      <c r="AY55" s="1053"/>
      <c r="AZ55" s="1053"/>
      <c r="BA55" s="1053"/>
      <c r="BB55" s="1053"/>
      <c r="BC55" s="1053"/>
      <c r="BD55" s="1053"/>
      <c r="BE55" s="1053"/>
      <c r="BF55" s="1053"/>
      <c r="BG55" s="1053"/>
      <c r="BH55" s="1053"/>
      <c r="BI55" s="1053"/>
      <c r="BJ55" s="1053"/>
      <c r="BK55" s="1053"/>
      <c r="BL55" s="1053"/>
      <c r="BM55" s="1053"/>
      <c r="BN55" s="1053"/>
      <c r="BO55" s="1053"/>
      <c r="BP55" s="1053"/>
      <c r="BQ55" s="1053"/>
      <c r="BR55" s="1053"/>
      <c r="BS55" s="1053"/>
      <c r="BT55" s="1053"/>
      <c r="BU55" s="1053"/>
      <c r="BV55" s="1053"/>
      <c r="BW55" s="1053"/>
      <c r="BX55" s="1053"/>
      <c r="BY55" s="1053"/>
      <c r="BZ55" s="1053"/>
      <c r="CA55" s="1053"/>
      <c r="CB55" s="1053"/>
      <c r="CC55" s="1053"/>
      <c r="CD55" s="1053"/>
      <c r="CE55" s="1053"/>
      <c r="CF55" s="1053"/>
      <c r="CG55" s="1053"/>
      <c r="CH55" s="1053"/>
      <c r="CI55" s="1053"/>
      <c r="CJ55" s="1053"/>
      <c r="CK55" s="1053"/>
      <c r="CL55" s="1053"/>
      <c r="CM55" s="1053"/>
      <c r="CN55" s="1053"/>
      <c r="CO55" s="1053"/>
      <c r="CP55" s="1053"/>
      <c r="CQ55" s="1053"/>
      <c r="CR55" s="1053"/>
      <c r="CS55" s="1053"/>
      <c r="CT55" s="1053"/>
      <c r="CU55" s="1053"/>
      <c r="CV55" s="1053"/>
      <c r="CW55" s="1053"/>
      <c r="CX55" s="1053"/>
      <c r="CY55" s="1053"/>
      <c r="CZ55" s="1053"/>
      <c r="DA55" s="1053"/>
      <c r="DB55" s="1053"/>
      <c r="DC55" s="1053"/>
      <c r="DD55" s="1053"/>
      <c r="DE55" s="1053"/>
      <c r="DF55" s="1053"/>
      <c r="DG55" s="1053"/>
      <c r="DH55" s="1053"/>
      <c r="DI55" s="1053"/>
      <c r="DJ55" s="1053"/>
      <c r="DK55" s="1053"/>
      <c r="DL55" s="1053"/>
      <c r="DM55" s="1053"/>
      <c r="DN55" s="1053"/>
      <c r="DO55" s="1053"/>
      <c r="DP55" s="1053"/>
      <c r="DQ55" s="1053"/>
      <c r="DR55" s="1053"/>
      <c r="DS55" s="1053"/>
      <c r="DT55" s="1053"/>
      <c r="DU55" s="1053"/>
      <c r="DV55" s="1053"/>
      <c r="DW55" s="1053"/>
      <c r="DX55" s="1053"/>
      <c r="DY55" s="1053"/>
      <c r="DZ55" s="1053"/>
      <c r="EA55" s="1053"/>
      <c r="EB55" s="1053"/>
      <c r="EC55" s="1053"/>
      <c r="ED55" s="1053"/>
      <c r="EE55" s="1053"/>
      <c r="EF55" s="1053"/>
      <c r="EG55" s="1053"/>
      <c r="EH55" s="1053"/>
      <c r="EI55" s="1053"/>
      <c r="EJ55" s="1053"/>
      <c r="EK55" s="1053"/>
      <c r="EL55" s="1053"/>
      <c r="EM55" s="1053"/>
      <c r="EN55" s="1053"/>
      <c r="EO55" s="1053"/>
      <c r="EP55" s="1053"/>
      <c r="EQ55" s="1053"/>
      <c r="ER55" s="1053"/>
      <c r="ES55" s="1053"/>
      <c r="ET55" s="1053"/>
      <c r="EU55" s="1053"/>
      <c r="EV55" s="1053"/>
      <c r="EW55" s="1053"/>
      <c r="EX55" s="1053"/>
      <c r="EY55" s="1053"/>
      <c r="EZ55" s="1053"/>
      <c r="FA55" s="1053"/>
      <c r="FB55" s="1053"/>
      <c r="FC55" s="1053"/>
      <c r="FD55" s="1053"/>
      <c r="FE55" s="1053"/>
      <c r="FF55" s="1053"/>
      <c r="FG55" s="1053"/>
      <c r="FH55" s="1053"/>
      <c r="FI55" s="1053"/>
      <c r="FJ55" s="1053"/>
      <c r="FK55" s="1053"/>
      <c r="FL55" s="1053"/>
      <c r="FM55" s="1053"/>
      <c r="FN55" s="1053"/>
      <c r="FO55" s="1053"/>
      <c r="FP55" s="1053"/>
      <c r="FQ55" s="1053"/>
      <c r="FR55" s="1053"/>
      <c r="FS55" s="1053"/>
      <c r="FT55" s="1053"/>
      <c r="FU55" s="1053"/>
      <c r="FV55" s="1053"/>
      <c r="FW55" s="1053"/>
      <c r="FX55" s="1053"/>
      <c r="FY55" s="1053"/>
      <c r="FZ55" s="1053"/>
      <c r="GA55" s="1053"/>
      <c r="GB55" s="1053"/>
      <c r="GC55" s="1053"/>
      <c r="GD55" s="1053"/>
      <c r="GE55" s="1053"/>
      <c r="GF55" s="1053"/>
      <c r="GG55" s="1053"/>
      <c r="GH55" s="1053"/>
      <c r="GI55" s="1053"/>
      <c r="GJ55" s="1053"/>
      <c r="GK55" s="1053"/>
      <c r="GL55" s="1053"/>
      <c r="GM55" s="1053"/>
      <c r="GN55" s="1053"/>
      <c r="GO55" s="1053"/>
      <c r="GP55" s="1053"/>
      <c r="GQ55" s="1053"/>
      <c r="GR55" s="1053"/>
      <c r="GS55" s="1053"/>
      <c r="GT55" s="1053"/>
      <c r="GU55" s="1053"/>
      <c r="GV55" s="1053"/>
      <c r="GW55" s="1053"/>
      <c r="GX55" s="1053"/>
      <c r="GY55" s="1053"/>
      <c r="GZ55" s="1053"/>
      <c r="HA55" s="1053"/>
      <c r="HB55" s="1053"/>
      <c r="HC55" s="1053"/>
      <c r="HD55" s="1053"/>
      <c r="HE55" s="1053"/>
      <c r="HF55" s="1053"/>
      <c r="HG55" s="1053"/>
      <c r="HH55" s="1053"/>
      <c r="HI55" s="1053"/>
      <c r="HJ55" s="1053"/>
      <c r="HK55" s="1053"/>
      <c r="HL55" s="1053"/>
      <c r="HM55" s="1053"/>
      <c r="HN55" s="1053"/>
      <c r="HO55" s="1053"/>
      <c r="HP55" s="1053"/>
      <c r="HQ55" s="1053"/>
      <c r="HR55" s="1053"/>
      <c r="HS55" s="1053"/>
      <c r="HT55" s="1053"/>
      <c r="HU55" s="1053"/>
      <c r="HV55" s="1053"/>
      <c r="HW55" s="1053"/>
      <c r="HX55" s="1053"/>
      <c r="HY55" s="1053"/>
      <c r="HZ55" s="1053"/>
      <c r="IA55" s="1053"/>
      <c r="IB55" s="1053"/>
      <c r="IC55" s="1053"/>
      <c r="ID55" s="1053"/>
      <c r="IE55" s="1053"/>
      <c r="IF55" s="1053"/>
      <c r="IG55" s="1053"/>
      <c r="IH55" s="1053"/>
      <c r="II55" s="1053"/>
      <c r="IJ55" s="1053"/>
      <c r="IK55" s="1053"/>
      <c r="IL55" s="1053"/>
      <c r="IM55" s="1053"/>
      <c r="IN55" s="1053"/>
      <c r="IO55" s="1053"/>
      <c r="IP55" s="1053"/>
      <c r="IQ55" s="1053"/>
      <c r="IR55" s="1053"/>
      <c r="IS55" s="1053"/>
      <c r="IT55" s="1053"/>
      <c r="IU55" s="1053"/>
      <c r="IV55" s="1053"/>
    </row>
    <row r="56" spans="1:256" ht="30" customHeight="1">
      <c r="A56" s="1053" t="s">
        <v>840</v>
      </c>
      <c r="B56" s="1053"/>
      <c r="C56" s="1053"/>
      <c r="D56" s="1053"/>
      <c r="E56" s="1053"/>
      <c r="F56" s="1053"/>
      <c r="G56" s="1053"/>
      <c r="H56" s="1053"/>
      <c r="I56" s="1053"/>
      <c r="J56" s="1053"/>
      <c r="K56" s="1053"/>
      <c r="W56" s="1053"/>
      <c r="X56" s="1053"/>
      <c r="Y56" s="1053"/>
      <c r="Z56" s="1053"/>
      <c r="AA56" s="1053"/>
      <c r="AB56" s="1053"/>
      <c r="AC56" s="1053"/>
      <c r="AD56" s="1053"/>
      <c r="AE56" s="1053"/>
      <c r="AF56" s="1053"/>
      <c r="AG56" s="1053"/>
      <c r="AH56" s="1053"/>
      <c r="AI56" s="1053"/>
      <c r="AJ56" s="1053"/>
      <c r="AK56" s="1053"/>
      <c r="AL56" s="1053"/>
      <c r="AM56" s="1053"/>
      <c r="AN56" s="1053"/>
      <c r="AO56" s="1053"/>
      <c r="AP56" s="1053"/>
      <c r="AQ56" s="1053"/>
      <c r="AR56" s="1053"/>
      <c r="AS56" s="1053"/>
      <c r="AT56" s="1053"/>
      <c r="AU56" s="1053"/>
      <c r="AV56" s="1053"/>
      <c r="AW56" s="1053"/>
      <c r="AX56" s="1053"/>
      <c r="AY56" s="1053"/>
      <c r="AZ56" s="1053"/>
      <c r="BA56" s="1053"/>
      <c r="BB56" s="1053"/>
      <c r="BC56" s="1053"/>
      <c r="BD56" s="1053"/>
      <c r="BE56" s="1053"/>
      <c r="BF56" s="1053"/>
      <c r="BG56" s="1053"/>
      <c r="BH56" s="1053"/>
      <c r="BI56" s="1053"/>
      <c r="BJ56" s="1053"/>
      <c r="BK56" s="1053"/>
      <c r="BL56" s="1053"/>
      <c r="BM56" s="1053"/>
      <c r="BN56" s="1053"/>
      <c r="BO56" s="1053"/>
      <c r="BP56" s="1053"/>
      <c r="BQ56" s="1053"/>
      <c r="BR56" s="1053"/>
      <c r="BS56" s="1053"/>
      <c r="BT56" s="1053"/>
      <c r="BU56" s="1053"/>
      <c r="BV56" s="1053"/>
      <c r="BW56" s="1053"/>
      <c r="BX56" s="1053"/>
      <c r="BY56" s="1053"/>
      <c r="BZ56" s="1053"/>
      <c r="CA56" s="1053"/>
      <c r="CB56" s="1053"/>
      <c r="CC56" s="1053"/>
      <c r="CD56" s="1053"/>
      <c r="CE56" s="1053"/>
      <c r="CF56" s="1053"/>
      <c r="CG56" s="1053"/>
      <c r="CH56" s="1053"/>
      <c r="CI56" s="1053"/>
      <c r="CJ56" s="1053"/>
      <c r="CK56" s="1053"/>
      <c r="CL56" s="1053"/>
      <c r="CM56" s="1053"/>
      <c r="CN56" s="1053"/>
      <c r="CO56" s="1053"/>
      <c r="CP56" s="1053"/>
      <c r="CQ56" s="1053"/>
      <c r="CR56" s="1053"/>
      <c r="CS56" s="1053"/>
      <c r="CT56" s="1053"/>
      <c r="CU56" s="1053"/>
      <c r="CV56" s="1053"/>
      <c r="CW56" s="1053"/>
      <c r="CX56" s="1053"/>
      <c r="CY56" s="1053"/>
      <c r="CZ56" s="1053"/>
      <c r="DA56" s="1053"/>
      <c r="DB56" s="1053"/>
      <c r="DC56" s="1053"/>
      <c r="DD56" s="1053"/>
      <c r="DE56" s="1053"/>
      <c r="DF56" s="1053"/>
      <c r="DG56" s="1053"/>
      <c r="DH56" s="1053"/>
      <c r="DI56" s="1053"/>
      <c r="DJ56" s="1053"/>
      <c r="DK56" s="1053"/>
      <c r="DL56" s="1053"/>
      <c r="DM56" s="1053"/>
      <c r="DN56" s="1053"/>
      <c r="DO56" s="1053"/>
      <c r="DP56" s="1053"/>
      <c r="DQ56" s="1053"/>
      <c r="DR56" s="1053"/>
      <c r="DS56" s="1053"/>
      <c r="DT56" s="1053"/>
      <c r="DU56" s="1053"/>
      <c r="DV56" s="1053"/>
      <c r="DW56" s="1053"/>
      <c r="DX56" s="1053"/>
      <c r="DY56" s="1053"/>
      <c r="DZ56" s="1053"/>
      <c r="EA56" s="1053"/>
      <c r="EB56" s="1053"/>
      <c r="EC56" s="1053"/>
      <c r="ED56" s="1053"/>
      <c r="EE56" s="1053"/>
      <c r="EF56" s="1053"/>
      <c r="EG56" s="1053"/>
      <c r="EH56" s="1053"/>
      <c r="EI56" s="1053"/>
      <c r="EJ56" s="1053"/>
      <c r="EK56" s="1053"/>
      <c r="EL56" s="1053"/>
      <c r="EM56" s="1053"/>
      <c r="EN56" s="1053"/>
      <c r="EO56" s="1053"/>
      <c r="EP56" s="1053"/>
      <c r="EQ56" s="1053"/>
      <c r="ER56" s="1053"/>
      <c r="ES56" s="1053"/>
      <c r="ET56" s="1053"/>
      <c r="EU56" s="1053"/>
      <c r="EV56" s="1053"/>
      <c r="EW56" s="1053"/>
      <c r="EX56" s="1053"/>
      <c r="EY56" s="1053"/>
      <c r="EZ56" s="1053"/>
      <c r="FA56" s="1053"/>
      <c r="FB56" s="1053"/>
      <c r="FC56" s="1053"/>
      <c r="FD56" s="1053"/>
      <c r="FE56" s="1053"/>
      <c r="FF56" s="1053"/>
      <c r="FG56" s="1053"/>
      <c r="FH56" s="1053"/>
      <c r="FI56" s="1053"/>
      <c r="FJ56" s="1053"/>
      <c r="FK56" s="1053"/>
      <c r="FL56" s="1053"/>
      <c r="FM56" s="1053"/>
      <c r="FN56" s="1053"/>
      <c r="FO56" s="1053"/>
      <c r="FP56" s="1053"/>
      <c r="FQ56" s="1053"/>
      <c r="FR56" s="1053"/>
      <c r="FS56" s="1053"/>
      <c r="FT56" s="1053"/>
      <c r="FU56" s="1053"/>
      <c r="FV56" s="1053"/>
      <c r="FW56" s="1053"/>
      <c r="FX56" s="1053"/>
      <c r="FY56" s="1053"/>
      <c r="FZ56" s="1053"/>
      <c r="GA56" s="1053"/>
      <c r="GB56" s="1053"/>
      <c r="GC56" s="1053"/>
      <c r="GD56" s="1053"/>
      <c r="GE56" s="1053"/>
      <c r="GF56" s="1053"/>
      <c r="GG56" s="1053"/>
      <c r="GH56" s="1053"/>
      <c r="GI56" s="1053"/>
      <c r="GJ56" s="1053"/>
      <c r="GK56" s="1053"/>
      <c r="GL56" s="1053"/>
      <c r="GM56" s="1053"/>
      <c r="GN56" s="1053"/>
      <c r="GO56" s="1053"/>
      <c r="GP56" s="1053"/>
      <c r="GQ56" s="1053"/>
      <c r="GR56" s="1053"/>
      <c r="GS56" s="1053"/>
      <c r="GT56" s="1053"/>
      <c r="GU56" s="1053"/>
      <c r="GV56" s="1053"/>
      <c r="GW56" s="1053"/>
      <c r="GX56" s="1053"/>
      <c r="GY56" s="1053"/>
      <c r="GZ56" s="1053"/>
      <c r="HA56" s="1053"/>
      <c r="HB56" s="1053"/>
      <c r="HC56" s="1053"/>
      <c r="HD56" s="1053"/>
      <c r="HE56" s="1053"/>
      <c r="HF56" s="1053"/>
      <c r="HG56" s="1053"/>
      <c r="HH56" s="1053"/>
      <c r="HI56" s="1053"/>
      <c r="HJ56" s="1053"/>
      <c r="HK56" s="1053"/>
      <c r="HL56" s="1053"/>
      <c r="HM56" s="1053"/>
      <c r="HN56" s="1053"/>
      <c r="HO56" s="1053"/>
      <c r="HP56" s="1053"/>
      <c r="HQ56" s="1053"/>
      <c r="HR56" s="1053"/>
      <c r="HS56" s="1053"/>
      <c r="HT56" s="1053"/>
      <c r="HU56" s="1053"/>
      <c r="HV56" s="1053"/>
      <c r="HW56" s="1053"/>
      <c r="HX56" s="1053"/>
      <c r="HY56" s="1053"/>
      <c r="HZ56" s="1053"/>
      <c r="IA56" s="1053"/>
      <c r="IB56" s="1053"/>
      <c r="IC56" s="1053"/>
      <c r="ID56" s="1053"/>
      <c r="IE56" s="1053"/>
      <c r="IF56" s="1053"/>
      <c r="IG56" s="1053"/>
      <c r="IH56" s="1053"/>
      <c r="II56" s="1053"/>
      <c r="IJ56" s="1053"/>
      <c r="IK56" s="1053"/>
      <c r="IL56" s="1053"/>
      <c r="IM56" s="1053"/>
      <c r="IN56" s="1053"/>
      <c r="IO56" s="1053"/>
      <c r="IP56" s="1053"/>
      <c r="IQ56" s="1053"/>
      <c r="IR56" s="1053"/>
      <c r="IS56" s="1053"/>
      <c r="IT56" s="1053"/>
      <c r="IU56" s="1053"/>
      <c r="IV56" s="1053"/>
    </row>
    <row r="57" spans="1:256" ht="30" customHeight="1">
      <c r="A57" s="1053" t="s">
        <v>841</v>
      </c>
      <c r="B57" s="1053"/>
      <c r="C57" s="1053"/>
      <c r="D57" s="1053"/>
      <c r="E57" s="1053"/>
      <c r="F57" s="1053"/>
      <c r="G57" s="1053"/>
      <c r="H57" s="1053"/>
      <c r="I57" s="1053"/>
      <c r="J57" s="1053"/>
      <c r="K57" s="1053"/>
      <c r="W57" s="1053"/>
      <c r="X57" s="1053"/>
      <c r="Y57" s="1053"/>
      <c r="Z57" s="1053"/>
      <c r="AA57" s="1053"/>
      <c r="AB57" s="1053"/>
      <c r="AC57" s="1053"/>
      <c r="AD57" s="1053"/>
      <c r="AE57" s="1053"/>
      <c r="AF57" s="1053"/>
      <c r="AG57" s="1053"/>
      <c r="AH57" s="1053"/>
      <c r="AI57" s="1053"/>
      <c r="AJ57" s="1053"/>
      <c r="AK57" s="1053"/>
      <c r="AL57" s="1053"/>
      <c r="AM57" s="1053"/>
      <c r="AN57" s="1053"/>
      <c r="AO57" s="1053"/>
      <c r="AP57" s="1053"/>
      <c r="AQ57" s="1053"/>
      <c r="AR57" s="1053"/>
      <c r="AS57" s="1053"/>
      <c r="AT57" s="1053"/>
      <c r="AU57" s="1053"/>
      <c r="AV57" s="1053"/>
      <c r="AW57" s="1053"/>
      <c r="AX57" s="1053"/>
      <c r="AY57" s="1053"/>
      <c r="AZ57" s="1053"/>
      <c r="BA57" s="1053"/>
      <c r="BB57" s="1053"/>
      <c r="BC57" s="1053"/>
      <c r="BD57" s="1053"/>
      <c r="BE57" s="1053"/>
      <c r="BF57" s="1053"/>
      <c r="BG57" s="1053"/>
      <c r="BH57" s="1053"/>
      <c r="BI57" s="1053"/>
      <c r="BJ57" s="1053"/>
      <c r="BK57" s="1053"/>
      <c r="BL57" s="1053"/>
      <c r="BM57" s="1053"/>
      <c r="BN57" s="1053"/>
      <c r="BO57" s="1053"/>
      <c r="BP57" s="1053"/>
      <c r="BQ57" s="1053"/>
      <c r="BR57" s="1053"/>
      <c r="BS57" s="1053"/>
      <c r="BT57" s="1053"/>
      <c r="BU57" s="1053"/>
      <c r="BV57" s="1053"/>
      <c r="BW57" s="1053"/>
      <c r="BX57" s="1053"/>
      <c r="BY57" s="1053"/>
      <c r="BZ57" s="1053"/>
      <c r="CA57" s="1053"/>
      <c r="CB57" s="1053"/>
      <c r="CC57" s="1053"/>
      <c r="CD57" s="1053"/>
      <c r="CE57" s="1053"/>
      <c r="CF57" s="1053"/>
      <c r="CG57" s="1053"/>
      <c r="CH57" s="1053"/>
      <c r="CI57" s="1053"/>
      <c r="CJ57" s="1053"/>
      <c r="CK57" s="1053"/>
      <c r="CL57" s="1053"/>
      <c r="CM57" s="1053"/>
      <c r="CN57" s="1053"/>
      <c r="CO57" s="1053"/>
      <c r="CP57" s="1053"/>
      <c r="CQ57" s="1053"/>
      <c r="CR57" s="1053"/>
      <c r="CS57" s="1053"/>
      <c r="CT57" s="1053"/>
      <c r="CU57" s="1053"/>
      <c r="CV57" s="1053"/>
      <c r="CW57" s="1053"/>
      <c r="CX57" s="1053"/>
      <c r="CY57" s="1053"/>
      <c r="CZ57" s="1053"/>
      <c r="DA57" s="1053"/>
      <c r="DB57" s="1053"/>
      <c r="DC57" s="1053"/>
      <c r="DD57" s="1053"/>
      <c r="DE57" s="1053"/>
      <c r="DF57" s="1053"/>
      <c r="DG57" s="1053"/>
      <c r="DH57" s="1053"/>
      <c r="DI57" s="1053"/>
      <c r="DJ57" s="1053"/>
      <c r="DK57" s="1053"/>
      <c r="DL57" s="1053"/>
      <c r="DM57" s="1053"/>
      <c r="DN57" s="1053"/>
      <c r="DO57" s="1053"/>
      <c r="DP57" s="1053"/>
      <c r="DQ57" s="1053"/>
      <c r="DR57" s="1053"/>
      <c r="DS57" s="1053"/>
      <c r="DT57" s="1053"/>
      <c r="DU57" s="1053"/>
      <c r="DV57" s="1053"/>
      <c r="DW57" s="1053"/>
      <c r="DX57" s="1053"/>
      <c r="DY57" s="1053"/>
      <c r="DZ57" s="1053"/>
      <c r="EA57" s="1053"/>
      <c r="EB57" s="1053"/>
      <c r="EC57" s="1053"/>
      <c r="ED57" s="1053"/>
      <c r="EE57" s="1053"/>
      <c r="EF57" s="1053"/>
      <c r="EG57" s="1053"/>
      <c r="EH57" s="1053"/>
      <c r="EI57" s="1053"/>
      <c r="EJ57" s="1053"/>
      <c r="EK57" s="1053"/>
      <c r="EL57" s="1053"/>
      <c r="EM57" s="1053"/>
      <c r="EN57" s="1053"/>
      <c r="EO57" s="1053"/>
      <c r="EP57" s="1053"/>
      <c r="EQ57" s="1053"/>
      <c r="ER57" s="1053"/>
      <c r="ES57" s="1053"/>
      <c r="ET57" s="1053"/>
      <c r="EU57" s="1053"/>
      <c r="EV57" s="1053"/>
      <c r="EW57" s="1053"/>
      <c r="EX57" s="1053"/>
      <c r="EY57" s="1053"/>
      <c r="EZ57" s="1053"/>
      <c r="FA57" s="1053"/>
      <c r="FB57" s="1053"/>
      <c r="FC57" s="1053"/>
      <c r="FD57" s="1053"/>
      <c r="FE57" s="1053"/>
      <c r="FF57" s="1053"/>
      <c r="FG57" s="1053"/>
      <c r="FH57" s="1053"/>
      <c r="FI57" s="1053"/>
      <c r="FJ57" s="1053"/>
      <c r="FK57" s="1053"/>
      <c r="FL57" s="1053"/>
      <c r="FM57" s="1053"/>
      <c r="FN57" s="1053"/>
      <c r="FO57" s="1053"/>
      <c r="FP57" s="1053"/>
      <c r="FQ57" s="1053"/>
      <c r="FR57" s="1053"/>
      <c r="FS57" s="1053"/>
      <c r="FT57" s="1053"/>
      <c r="FU57" s="1053"/>
      <c r="FV57" s="1053"/>
      <c r="FW57" s="1053"/>
      <c r="FX57" s="1053"/>
      <c r="FY57" s="1053"/>
      <c r="FZ57" s="1053"/>
      <c r="GA57" s="1053"/>
      <c r="GB57" s="1053"/>
      <c r="GC57" s="1053"/>
      <c r="GD57" s="1053"/>
      <c r="GE57" s="1053"/>
      <c r="GF57" s="1053"/>
      <c r="GG57" s="1053"/>
      <c r="GH57" s="1053"/>
      <c r="GI57" s="1053"/>
      <c r="GJ57" s="1053"/>
      <c r="GK57" s="1053"/>
      <c r="GL57" s="1053"/>
      <c r="GM57" s="1053"/>
      <c r="GN57" s="1053"/>
      <c r="GO57" s="1053"/>
      <c r="GP57" s="1053"/>
      <c r="GQ57" s="1053"/>
      <c r="GR57" s="1053"/>
      <c r="GS57" s="1053"/>
      <c r="GT57" s="1053"/>
      <c r="GU57" s="1053"/>
      <c r="GV57" s="1053"/>
      <c r="GW57" s="1053"/>
      <c r="GX57" s="1053"/>
      <c r="GY57" s="1053"/>
      <c r="GZ57" s="1053"/>
      <c r="HA57" s="1053"/>
      <c r="HB57" s="1053"/>
      <c r="HC57" s="1053"/>
      <c r="HD57" s="1053"/>
      <c r="HE57" s="1053"/>
      <c r="HF57" s="1053"/>
      <c r="HG57" s="1053"/>
      <c r="HH57" s="1053"/>
      <c r="HI57" s="1053"/>
      <c r="HJ57" s="1053"/>
      <c r="HK57" s="1053"/>
      <c r="HL57" s="1053"/>
      <c r="HM57" s="1053"/>
      <c r="HN57" s="1053"/>
      <c r="HO57" s="1053"/>
      <c r="HP57" s="1053"/>
      <c r="HQ57" s="1053"/>
      <c r="HR57" s="1053"/>
      <c r="HS57" s="1053"/>
      <c r="HT57" s="1053"/>
      <c r="HU57" s="1053"/>
      <c r="HV57" s="1053"/>
      <c r="HW57" s="1053"/>
      <c r="HX57" s="1053"/>
      <c r="HY57" s="1053"/>
      <c r="HZ57" s="1053"/>
      <c r="IA57" s="1053"/>
      <c r="IB57" s="1053"/>
      <c r="IC57" s="1053"/>
      <c r="ID57" s="1053"/>
      <c r="IE57" s="1053"/>
      <c r="IF57" s="1053"/>
      <c r="IG57" s="1053"/>
      <c r="IH57" s="1053"/>
      <c r="II57" s="1053"/>
      <c r="IJ57" s="1053"/>
      <c r="IK57" s="1053"/>
      <c r="IL57" s="1053"/>
      <c r="IM57" s="1053"/>
      <c r="IN57" s="1053"/>
      <c r="IO57" s="1053"/>
      <c r="IP57" s="1053"/>
      <c r="IQ57" s="1053"/>
      <c r="IR57" s="1053"/>
      <c r="IS57" s="1053"/>
      <c r="IT57" s="1053"/>
      <c r="IU57" s="1053"/>
      <c r="IV57" s="1053"/>
    </row>
    <row r="58" spans="1:256" ht="30" customHeight="1">
      <c r="A58" s="1053" t="s">
        <v>842</v>
      </c>
      <c r="B58" s="1053"/>
      <c r="C58" s="1053"/>
      <c r="D58" s="1053"/>
      <c r="E58" s="1053"/>
      <c r="F58" s="1053"/>
      <c r="G58" s="1053"/>
      <c r="H58" s="1053"/>
      <c r="I58" s="1053"/>
      <c r="J58" s="1053"/>
      <c r="K58" s="1053"/>
      <c r="W58" s="1053"/>
      <c r="X58" s="1053"/>
      <c r="Y58" s="1053"/>
      <c r="Z58" s="1053"/>
      <c r="AA58" s="1053"/>
      <c r="AB58" s="1053"/>
      <c r="AC58" s="1053"/>
      <c r="AD58" s="1053"/>
      <c r="AE58" s="1053"/>
      <c r="AF58" s="1053"/>
      <c r="AG58" s="1053"/>
      <c r="AH58" s="1053"/>
      <c r="AI58" s="1053"/>
      <c r="AJ58" s="1053"/>
      <c r="AK58" s="1053"/>
      <c r="AL58" s="1053"/>
      <c r="AM58" s="1053"/>
      <c r="AN58" s="1053"/>
      <c r="AO58" s="1053"/>
      <c r="AP58" s="1053"/>
      <c r="AQ58" s="1053"/>
      <c r="AR58" s="1053"/>
      <c r="AS58" s="1053"/>
      <c r="AT58" s="1053"/>
      <c r="AU58" s="1053"/>
      <c r="AV58" s="1053"/>
      <c r="AW58" s="1053"/>
      <c r="AX58" s="1053"/>
      <c r="AY58" s="1053"/>
      <c r="AZ58" s="1053"/>
      <c r="BA58" s="1053"/>
      <c r="BB58" s="1053"/>
      <c r="BC58" s="1053"/>
      <c r="BD58" s="1053"/>
      <c r="BE58" s="1053"/>
      <c r="BF58" s="1053"/>
      <c r="BG58" s="1053"/>
      <c r="BH58" s="1053"/>
      <c r="BI58" s="1053"/>
      <c r="BJ58" s="1053"/>
      <c r="BK58" s="1053"/>
      <c r="BL58" s="1053"/>
      <c r="BM58" s="1053"/>
      <c r="BN58" s="1053"/>
      <c r="BO58" s="1053"/>
      <c r="BP58" s="1053"/>
      <c r="BQ58" s="1053"/>
      <c r="BR58" s="1053"/>
      <c r="BS58" s="1053"/>
      <c r="BT58" s="1053"/>
      <c r="BU58" s="1053"/>
      <c r="BV58" s="1053"/>
      <c r="BW58" s="1053"/>
      <c r="BX58" s="1053"/>
      <c r="BY58" s="1053"/>
      <c r="BZ58" s="1053"/>
      <c r="CA58" s="1053"/>
      <c r="CB58" s="1053"/>
      <c r="CC58" s="1053"/>
      <c r="CD58" s="1053"/>
      <c r="CE58" s="1053"/>
      <c r="CF58" s="1053"/>
      <c r="CG58" s="1053"/>
      <c r="CH58" s="1053"/>
      <c r="CI58" s="1053"/>
      <c r="CJ58" s="1053"/>
      <c r="CK58" s="1053"/>
      <c r="CL58" s="1053"/>
      <c r="CM58" s="1053"/>
      <c r="CN58" s="1053"/>
      <c r="CO58" s="1053"/>
      <c r="CP58" s="1053"/>
      <c r="CQ58" s="1053"/>
      <c r="CR58" s="1053"/>
      <c r="CS58" s="1053"/>
      <c r="CT58" s="1053"/>
      <c r="CU58" s="1053"/>
      <c r="CV58" s="1053"/>
      <c r="CW58" s="1053"/>
      <c r="CX58" s="1053"/>
      <c r="CY58" s="1053"/>
      <c r="CZ58" s="1053"/>
      <c r="DA58" s="1053"/>
      <c r="DB58" s="1053"/>
      <c r="DC58" s="1053"/>
      <c r="DD58" s="1053"/>
      <c r="DE58" s="1053"/>
      <c r="DF58" s="1053"/>
      <c r="DG58" s="1053"/>
      <c r="DH58" s="1053"/>
      <c r="DI58" s="1053"/>
      <c r="DJ58" s="1053"/>
      <c r="DK58" s="1053"/>
      <c r="DL58" s="1053"/>
      <c r="DM58" s="1053"/>
      <c r="DN58" s="1053"/>
      <c r="DO58" s="1053"/>
      <c r="DP58" s="1053"/>
      <c r="DQ58" s="1053"/>
      <c r="DR58" s="1053"/>
      <c r="DS58" s="1053"/>
      <c r="DT58" s="1053"/>
      <c r="DU58" s="1053"/>
      <c r="DV58" s="1053"/>
      <c r="DW58" s="1053"/>
      <c r="DX58" s="1053"/>
      <c r="DY58" s="1053"/>
      <c r="DZ58" s="1053"/>
      <c r="EA58" s="1053"/>
      <c r="EB58" s="1053"/>
      <c r="EC58" s="1053"/>
      <c r="ED58" s="1053"/>
      <c r="EE58" s="1053"/>
      <c r="EF58" s="1053"/>
      <c r="EG58" s="1053"/>
      <c r="EH58" s="1053"/>
      <c r="EI58" s="1053"/>
      <c r="EJ58" s="1053"/>
      <c r="EK58" s="1053"/>
      <c r="EL58" s="1053"/>
      <c r="EM58" s="1053"/>
      <c r="EN58" s="1053"/>
      <c r="EO58" s="1053"/>
      <c r="EP58" s="1053"/>
      <c r="EQ58" s="1053"/>
      <c r="ER58" s="1053"/>
      <c r="ES58" s="1053"/>
      <c r="ET58" s="1053"/>
      <c r="EU58" s="1053"/>
      <c r="EV58" s="1053"/>
      <c r="EW58" s="1053"/>
      <c r="EX58" s="1053"/>
      <c r="EY58" s="1053"/>
      <c r="EZ58" s="1053"/>
      <c r="FA58" s="1053"/>
      <c r="FB58" s="1053"/>
      <c r="FC58" s="1053"/>
      <c r="FD58" s="1053"/>
      <c r="FE58" s="1053"/>
      <c r="FF58" s="1053"/>
      <c r="FG58" s="1053"/>
      <c r="FH58" s="1053"/>
      <c r="FI58" s="1053"/>
      <c r="FJ58" s="1053"/>
      <c r="FK58" s="1053"/>
      <c r="FL58" s="1053"/>
      <c r="FM58" s="1053"/>
      <c r="FN58" s="1053"/>
      <c r="FO58" s="1053"/>
      <c r="FP58" s="1053"/>
      <c r="FQ58" s="1053"/>
      <c r="FR58" s="1053"/>
      <c r="FS58" s="1053"/>
      <c r="FT58" s="1053"/>
      <c r="FU58" s="1053"/>
      <c r="FV58" s="1053"/>
      <c r="FW58" s="1053"/>
      <c r="FX58" s="1053"/>
      <c r="FY58" s="1053"/>
      <c r="FZ58" s="1053"/>
      <c r="GA58" s="1053"/>
      <c r="GB58" s="1053"/>
      <c r="GC58" s="1053"/>
      <c r="GD58" s="1053"/>
      <c r="GE58" s="1053"/>
      <c r="GF58" s="1053"/>
      <c r="GG58" s="1053"/>
      <c r="GH58" s="1053"/>
      <c r="GI58" s="1053"/>
      <c r="GJ58" s="1053"/>
      <c r="GK58" s="1053"/>
      <c r="GL58" s="1053"/>
      <c r="GM58" s="1053"/>
      <c r="GN58" s="1053"/>
      <c r="GO58" s="1053"/>
      <c r="GP58" s="1053"/>
      <c r="GQ58" s="1053"/>
      <c r="GR58" s="1053"/>
      <c r="GS58" s="1053"/>
      <c r="GT58" s="1053"/>
      <c r="GU58" s="1053"/>
      <c r="GV58" s="1053"/>
      <c r="GW58" s="1053"/>
      <c r="GX58" s="1053"/>
      <c r="GY58" s="1053"/>
      <c r="GZ58" s="1053"/>
      <c r="HA58" s="1053"/>
      <c r="HB58" s="1053"/>
      <c r="HC58" s="1053"/>
      <c r="HD58" s="1053"/>
      <c r="HE58" s="1053"/>
      <c r="HF58" s="1053"/>
      <c r="HG58" s="1053"/>
      <c r="HH58" s="1053"/>
      <c r="HI58" s="1053"/>
      <c r="HJ58" s="1053"/>
      <c r="HK58" s="1053"/>
      <c r="HL58" s="1053"/>
      <c r="HM58" s="1053"/>
      <c r="HN58" s="1053"/>
      <c r="HO58" s="1053"/>
      <c r="HP58" s="1053"/>
      <c r="HQ58" s="1053"/>
      <c r="HR58" s="1053"/>
      <c r="HS58" s="1053"/>
      <c r="HT58" s="1053"/>
      <c r="HU58" s="1053"/>
      <c r="HV58" s="1053"/>
      <c r="HW58" s="1053"/>
      <c r="HX58" s="1053"/>
      <c r="HY58" s="1053"/>
      <c r="HZ58" s="1053"/>
      <c r="IA58" s="1053"/>
      <c r="IB58" s="1053"/>
      <c r="IC58" s="1053"/>
      <c r="ID58" s="1053"/>
      <c r="IE58" s="1053"/>
      <c r="IF58" s="1053"/>
      <c r="IG58" s="1053"/>
      <c r="IH58" s="1053"/>
      <c r="II58" s="1053"/>
      <c r="IJ58" s="1053"/>
      <c r="IK58" s="1053"/>
      <c r="IL58" s="1053"/>
      <c r="IM58" s="1053"/>
      <c r="IN58" s="1053"/>
      <c r="IO58" s="1053"/>
      <c r="IP58" s="1053"/>
      <c r="IQ58" s="1053"/>
      <c r="IR58" s="1053"/>
      <c r="IS58" s="1053"/>
      <c r="IT58" s="1053"/>
      <c r="IU58" s="1053"/>
      <c r="IV58" s="1053"/>
    </row>
    <row r="59" spans="1:256" ht="30" customHeight="1">
      <c r="A59" s="1053" t="s">
        <v>843</v>
      </c>
      <c r="B59" s="1053"/>
      <c r="C59" s="1053"/>
      <c r="D59" s="1053"/>
      <c r="E59" s="1053"/>
      <c r="F59" s="1053"/>
      <c r="G59" s="1053"/>
      <c r="H59" s="1053"/>
      <c r="I59" s="1053"/>
      <c r="J59" s="1053"/>
      <c r="K59" s="1053"/>
      <c r="W59" s="1053"/>
      <c r="X59" s="1053"/>
      <c r="Y59" s="1053"/>
      <c r="Z59" s="1053"/>
      <c r="AA59" s="1053"/>
      <c r="AB59" s="1053"/>
      <c r="AC59" s="1053"/>
      <c r="AD59" s="1053"/>
      <c r="AE59" s="1053"/>
      <c r="AF59" s="1053"/>
      <c r="AG59" s="1053"/>
      <c r="AH59" s="1053"/>
      <c r="AI59" s="1053"/>
      <c r="AJ59" s="1053"/>
      <c r="AK59" s="1053"/>
      <c r="AL59" s="1053"/>
      <c r="AM59" s="1053"/>
      <c r="AN59" s="1053"/>
      <c r="AO59" s="1053"/>
      <c r="AP59" s="1053"/>
      <c r="AQ59" s="1053"/>
      <c r="AR59" s="1053"/>
      <c r="AS59" s="1053"/>
      <c r="AT59" s="1053"/>
      <c r="AU59" s="1053"/>
      <c r="AV59" s="1053"/>
      <c r="AW59" s="1053"/>
      <c r="AX59" s="1053"/>
      <c r="AY59" s="1053"/>
      <c r="AZ59" s="1053"/>
      <c r="BA59" s="1053"/>
      <c r="BB59" s="1053"/>
      <c r="BC59" s="1053"/>
      <c r="BD59" s="1053"/>
      <c r="BE59" s="1053"/>
      <c r="BF59" s="1053"/>
      <c r="BG59" s="1053"/>
      <c r="BH59" s="1053"/>
      <c r="BI59" s="1053"/>
      <c r="BJ59" s="1053"/>
      <c r="BK59" s="1053"/>
      <c r="BL59" s="1053"/>
      <c r="BM59" s="1053"/>
      <c r="BN59" s="1053"/>
      <c r="BO59" s="1053"/>
      <c r="BP59" s="1053"/>
      <c r="BQ59" s="1053"/>
      <c r="BR59" s="1053"/>
      <c r="BS59" s="1053"/>
      <c r="BT59" s="1053"/>
      <c r="BU59" s="1053"/>
      <c r="BV59" s="1053"/>
      <c r="BW59" s="1053"/>
      <c r="BX59" s="1053"/>
      <c r="BY59" s="1053"/>
      <c r="BZ59" s="1053"/>
      <c r="CA59" s="1053"/>
      <c r="CB59" s="1053"/>
      <c r="CC59" s="1053"/>
      <c r="CD59" s="1053"/>
      <c r="CE59" s="1053"/>
      <c r="CF59" s="1053"/>
      <c r="CG59" s="1053"/>
      <c r="CH59" s="1053"/>
      <c r="CI59" s="1053"/>
      <c r="CJ59" s="1053"/>
      <c r="CK59" s="1053"/>
      <c r="CL59" s="1053"/>
      <c r="CM59" s="1053"/>
      <c r="CN59" s="1053"/>
      <c r="CO59" s="1053"/>
      <c r="CP59" s="1053"/>
      <c r="CQ59" s="1053"/>
      <c r="CR59" s="1053"/>
      <c r="CS59" s="1053"/>
      <c r="CT59" s="1053"/>
      <c r="CU59" s="1053"/>
      <c r="CV59" s="1053"/>
      <c r="CW59" s="1053"/>
      <c r="CX59" s="1053"/>
      <c r="CY59" s="1053"/>
      <c r="CZ59" s="1053"/>
      <c r="DA59" s="1053"/>
      <c r="DB59" s="1053"/>
      <c r="DC59" s="1053"/>
      <c r="DD59" s="1053"/>
      <c r="DE59" s="1053"/>
      <c r="DF59" s="1053"/>
      <c r="DG59" s="1053"/>
      <c r="DH59" s="1053"/>
      <c r="DI59" s="1053"/>
      <c r="DJ59" s="1053"/>
      <c r="DK59" s="1053"/>
      <c r="DL59" s="1053"/>
      <c r="DM59" s="1053"/>
      <c r="DN59" s="1053"/>
      <c r="DO59" s="1053"/>
      <c r="DP59" s="1053"/>
      <c r="DQ59" s="1053"/>
      <c r="DR59" s="1053"/>
      <c r="DS59" s="1053"/>
      <c r="DT59" s="1053"/>
      <c r="DU59" s="1053"/>
      <c r="DV59" s="1053"/>
      <c r="DW59" s="1053"/>
      <c r="DX59" s="1053"/>
      <c r="DY59" s="1053"/>
      <c r="DZ59" s="1053"/>
      <c r="EA59" s="1053"/>
      <c r="EB59" s="1053"/>
      <c r="EC59" s="1053"/>
      <c r="ED59" s="1053"/>
      <c r="EE59" s="1053"/>
      <c r="EF59" s="1053"/>
      <c r="EG59" s="1053"/>
      <c r="EH59" s="1053"/>
      <c r="EI59" s="1053"/>
      <c r="EJ59" s="1053"/>
      <c r="EK59" s="1053"/>
      <c r="EL59" s="1053"/>
      <c r="EM59" s="1053"/>
      <c r="EN59" s="1053"/>
      <c r="EO59" s="1053"/>
      <c r="EP59" s="1053"/>
      <c r="EQ59" s="1053"/>
      <c r="ER59" s="1053"/>
      <c r="ES59" s="1053"/>
      <c r="ET59" s="1053"/>
      <c r="EU59" s="1053"/>
      <c r="EV59" s="1053"/>
      <c r="EW59" s="1053"/>
      <c r="EX59" s="1053"/>
      <c r="EY59" s="1053"/>
      <c r="EZ59" s="1053"/>
      <c r="FA59" s="1053"/>
      <c r="FB59" s="1053"/>
      <c r="FC59" s="1053"/>
      <c r="FD59" s="1053"/>
      <c r="FE59" s="1053"/>
      <c r="FF59" s="1053"/>
      <c r="FG59" s="1053"/>
      <c r="FH59" s="1053"/>
      <c r="FI59" s="1053"/>
      <c r="FJ59" s="1053"/>
      <c r="FK59" s="1053"/>
      <c r="FL59" s="1053"/>
      <c r="FM59" s="1053"/>
      <c r="FN59" s="1053"/>
      <c r="FO59" s="1053"/>
      <c r="FP59" s="1053"/>
      <c r="FQ59" s="1053"/>
      <c r="FR59" s="1053"/>
      <c r="FS59" s="1053"/>
      <c r="FT59" s="1053"/>
      <c r="FU59" s="1053"/>
      <c r="FV59" s="1053"/>
      <c r="FW59" s="1053"/>
      <c r="FX59" s="1053"/>
      <c r="FY59" s="1053"/>
      <c r="FZ59" s="1053"/>
      <c r="GA59" s="1053"/>
      <c r="GB59" s="1053"/>
      <c r="GC59" s="1053"/>
      <c r="GD59" s="1053"/>
      <c r="GE59" s="1053"/>
      <c r="GF59" s="1053"/>
      <c r="GG59" s="1053"/>
      <c r="GH59" s="1053"/>
      <c r="GI59" s="1053"/>
      <c r="GJ59" s="1053"/>
      <c r="GK59" s="1053"/>
      <c r="GL59" s="1053"/>
      <c r="GM59" s="1053"/>
      <c r="GN59" s="1053"/>
      <c r="GO59" s="1053"/>
      <c r="GP59" s="1053"/>
      <c r="GQ59" s="1053"/>
      <c r="GR59" s="1053"/>
      <c r="GS59" s="1053"/>
      <c r="GT59" s="1053"/>
      <c r="GU59" s="1053"/>
      <c r="GV59" s="1053"/>
      <c r="GW59" s="1053"/>
      <c r="GX59" s="1053"/>
      <c r="GY59" s="1053"/>
      <c r="GZ59" s="1053"/>
      <c r="HA59" s="1053"/>
      <c r="HB59" s="1053"/>
      <c r="HC59" s="1053"/>
      <c r="HD59" s="1053"/>
      <c r="HE59" s="1053"/>
      <c r="HF59" s="1053"/>
      <c r="HG59" s="1053"/>
      <c r="HH59" s="1053"/>
      <c r="HI59" s="1053"/>
      <c r="HJ59" s="1053"/>
      <c r="HK59" s="1053"/>
      <c r="HL59" s="1053"/>
      <c r="HM59" s="1053"/>
      <c r="HN59" s="1053"/>
      <c r="HO59" s="1053"/>
      <c r="HP59" s="1053"/>
      <c r="HQ59" s="1053"/>
      <c r="HR59" s="1053"/>
      <c r="HS59" s="1053"/>
      <c r="HT59" s="1053"/>
      <c r="HU59" s="1053"/>
      <c r="HV59" s="1053"/>
      <c r="HW59" s="1053"/>
      <c r="HX59" s="1053"/>
      <c r="HY59" s="1053"/>
      <c r="HZ59" s="1053"/>
      <c r="IA59" s="1053"/>
      <c r="IB59" s="1053"/>
      <c r="IC59" s="1053"/>
      <c r="ID59" s="1053"/>
      <c r="IE59" s="1053"/>
      <c r="IF59" s="1053"/>
      <c r="IG59" s="1053"/>
      <c r="IH59" s="1053"/>
      <c r="II59" s="1053"/>
      <c r="IJ59" s="1053"/>
      <c r="IK59" s="1053"/>
      <c r="IL59" s="1053"/>
      <c r="IM59" s="1053"/>
      <c r="IN59" s="1053"/>
      <c r="IO59" s="1053"/>
      <c r="IP59" s="1053"/>
      <c r="IQ59" s="1053"/>
      <c r="IR59" s="1053"/>
      <c r="IS59" s="1053"/>
      <c r="IT59" s="1053"/>
      <c r="IU59" s="1053"/>
      <c r="IV59" s="1053"/>
    </row>
    <row r="60" spans="1:256" ht="30" customHeight="1">
      <c r="A60" s="1053" t="s">
        <v>1099</v>
      </c>
      <c r="B60" s="1053"/>
      <c r="C60" s="1053"/>
      <c r="D60" s="1053"/>
      <c r="E60" s="1053"/>
      <c r="F60" s="1053"/>
      <c r="G60" s="1053"/>
      <c r="H60" s="1053"/>
      <c r="I60" s="1053"/>
      <c r="J60" s="1053"/>
      <c r="K60" s="1053"/>
      <c r="W60" s="1053"/>
      <c r="X60" s="1053"/>
      <c r="Y60" s="1053"/>
      <c r="Z60" s="1053"/>
      <c r="AA60" s="1053"/>
      <c r="AB60" s="1053"/>
      <c r="AC60" s="1053"/>
      <c r="AD60" s="1053"/>
      <c r="AE60" s="1053"/>
      <c r="AF60" s="1053"/>
      <c r="AG60" s="1053"/>
      <c r="AH60" s="1053"/>
      <c r="AI60" s="1053"/>
      <c r="AJ60" s="1053"/>
      <c r="AK60" s="1053"/>
      <c r="AL60" s="1053"/>
      <c r="AM60" s="1053"/>
      <c r="AN60" s="1053"/>
      <c r="AO60" s="1053"/>
      <c r="AP60" s="1053"/>
      <c r="AQ60" s="1053"/>
      <c r="AR60" s="1053"/>
      <c r="AS60" s="1053"/>
      <c r="AT60" s="1053"/>
      <c r="AU60" s="1053"/>
      <c r="AV60" s="1053"/>
      <c r="AW60" s="1053"/>
      <c r="AX60" s="1053"/>
      <c r="AY60" s="1053"/>
      <c r="AZ60" s="1053"/>
      <c r="BA60" s="1053"/>
      <c r="BB60" s="1053"/>
      <c r="BC60" s="1053"/>
      <c r="BD60" s="1053"/>
      <c r="BE60" s="1053"/>
      <c r="BF60" s="1053"/>
      <c r="BG60" s="1053"/>
      <c r="BH60" s="1053"/>
      <c r="BI60" s="1053"/>
      <c r="BJ60" s="1053"/>
      <c r="BK60" s="1053"/>
      <c r="BL60" s="1053"/>
      <c r="BM60" s="1053"/>
      <c r="BN60" s="1053"/>
      <c r="BO60" s="1053"/>
      <c r="BP60" s="1053"/>
      <c r="BQ60" s="1053"/>
      <c r="BR60" s="1053"/>
      <c r="BS60" s="1053"/>
      <c r="BT60" s="1053"/>
      <c r="BU60" s="1053"/>
      <c r="BV60" s="1053"/>
      <c r="BW60" s="1053"/>
      <c r="BX60" s="1053"/>
      <c r="BY60" s="1053"/>
      <c r="BZ60" s="1053"/>
      <c r="CA60" s="1053"/>
      <c r="CB60" s="1053"/>
      <c r="CC60" s="1053"/>
      <c r="CD60" s="1053"/>
      <c r="CE60" s="1053"/>
      <c r="CF60" s="1053"/>
      <c r="CG60" s="1053"/>
      <c r="CH60" s="1053"/>
      <c r="CI60" s="1053"/>
      <c r="CJ60" s="1053"/>
      <c r="CK60" s="1053"/>
      <c r="CL60" s="1053"/>
      <c r="CM60" s="1053"/>
      <c r="CN60" s="1053"/>
      <c r="CO60" s="1053"/>
      <c r="CP60" s="1053"/>
      <c r="CQ60" s="1053"/>
      <c r="CR60" s="1053"/>
      <c r="CS60" s="1053"/>
      <c r="CT60" s="1053"/>
      <c r="CU60" s="1053"/>
      <c r="CV60" s="1053"/>
      <c r="CW60" s="1053"/>
      <c r="CX60" s="1053"/>
      <c r="CY60" s="1053"/>
      <c r="CZ60" s="1053"/>
      <c r="DA60" s="1053"/>
      <c r="DB60" s="1053"/>
      <c r="DC60" s="1053"/>
      <c r="DD60" s="1053"/>
      <c r="DE60" s="1053"/>
      <c r="DF60" s="1053"/>
      <c r="DG60" s="1053"/>
      <c r="DH60" s="1053"/>
      <c r="DI60" s="1053"/>
      <c r="DJ60" s="1053"/>
      <c r="DK60" s="1053"/>
      <c r="DL60" s="1053"/>
      <c r="DM60" s="1053"/>
      <c r="DN60" s="1053"/>
      <c r="DO60" s="1053"/>
      <c r="DP60" s="1053"/>
      <c r="DQ60" s="1053"/>
      <c r="DR60" s="1053"/>
      <c r="DS60" s="1053"/>
      <c r="DT60" s="1053"/>
      <c r="DU60" s="1053"/>
      <c r="DV60" s="1053"/>
      <c r="DW60" s="1053"/>
      <c r="DX60" s="1053"/>
      <c r="DY60" s="1053"/>
      <c r="DZ60" s="1053"/>
      <c r="EA60" s="1053"/>
      <c r="EB60" s="1053"/>
      <c r="EC60" s="1053"/>
      <c r="ED60" s="1053"/>
      <c r="EE60" s="1053"/>
      <c r="EF60" s="1053"/>
      <c r="EG60" s="1053"/>
      <c r="EH60" s="1053"/>
      <c r="EI60" s="1053"/>
      <c r="EJ60" s="1053"/>
      <c r="EK60" s="1053"/>
      <c r="EL60" s="1053"/>
      <c r="EM60" s="1053"/>
      <c r="EN60" s="1053"/>
      <c r="EO60" s="1053"/>
      <c r="EP60" s="1053"/>
      <c r="EQ60" s="1053"/>
      <c r="ER60" s="1053"/>
      <c r="ES60" s="1053"/>
      <c r="ET60" s="1053"/>
      <c r="EU60" s="1053"/>
      <c r="EV60" s="1053"/>
      <c r="EW60" s="1053"/>
      <c r="EX60" s="1053"/>
      <c r="EY60" s="1053"/>
      <c r="EZ60" s="1053"/>
      <c r="FA60" s="1053"/>
      <c r="FB60" s="1053"/>
      <c r="FC60" s="1053"/>
      <c r="FD60" s="1053"/>
      <c r="FE60" s="1053"/>
      <c r="FF60" s="1053"/>
      <c r="FG60" s="1053"/>
      <c r="FH60" s="1053"/>
      <c r="FI60" s="1053"/>
      <c r="FJ60" s="1053"/>
      <c r="FK60" s="1053"/>
      <c r="FL60" s="1053"/>
      <c r="FM60" s="1053"/>
      <c r="FN60" s="1053"/>
      <c r="FO60" s="1053"/>
      <c r="FP60" s="1053"/>
      <c r="FQ60" s="1053"/>
      <c r="FR60" s="1053"/>
      <c r="FS60" s="1053"/>
      <c r="FT60" s="1053"/>
      <c r="FU60" s="1053"/>
      <c r="FV60" s="1053"/>
      <c r="FW60" s="1053"/>
      <c r="FX60" s="1053"/>
      <c r="FY60" s="1053"/>
      <c r="FZ60" s="1053"/>
      <c r="GA60" s="1053"/>
      <c r="GB60" s="1053"/>
      <c r="GC60" s="1053"/>
      <c r="GD60" s="1053"/>
      <c r="GE60" s="1053"/>
      <c r="GF60" s="1053"/>
      <c r="GG60" s="1053"/>
      <c r="GH60" s="1053"/>
      <c r="GI60" s="1053"/>
      <c r="GJ60" s="1053"/>
      <c r="GK60" s="1053"/>
      <c r="GL60" s="1053"/>
      <c r="GM60" s="1053"/>
      <c r="GN60" s="1053"/>
      <c r="GO60" s="1053"/>
      <c r="GP60" s="1053"/>
      <c r="GQ60" s="1053"/>
      <c r="GR60" s="1053"/>
      <c r="GS60" s="1053"/>
      <c r="GT60" s="1053"/>
      <c r="GU60" s="1053"/>
      <c r="GV60" s="1053"/>
      <c r="GW60" s="1053"/>
      <c r="GX60" s="1053"/>
      <c r="GY60" s="1053"/>
      <c r="GZ60" s="1053"/>
      <c r="HA60" s="1053"/>
      <c r="HB60" s="1053"/>
      <c r="HC60" s="1053"/>
      <c r="HD60" s="1053"/>
      <c r="HE60" s="1053"/>
      <c r="HF60" s="1053"/>
      <c r="HG60" s="1053"/>
      <c r="HH60" s="1053"/>
      <c r="HI60" s="1053"/>
      <c r="HJ60" s="1053"/>
      <c r="HK60" s="1053"/>
      <c r="HL60" s="1053"/>
      <c r="HM60" s="1053"/>
      <c r="HN60" s="1053"/>
      <c r="HO60" s="1053"/>
      <c r="HP60" s="1053"/>
      <c r="HQ60" s="1053"/>
      <c r="HR60" s="1053"/>
      <c r="HS60" s="1053"/>
      <c r="HT60" s="1053"/>
      <c r="HU60" s="1053"/>
      <c r="HV60" s="1053"/>
      <c r="HW60" s="1053"/>
      <c r="HX60" s="1053"/>
      <c r="HY60" s="1053"/>
      <c r="HZ60" s="1053"/>
      <c r="IA60" s="1053"/>
      <c r="IB60" s="1053"/>
      <c r="IC60" s="1053"/>
      <c r="ID60" s="1053"/>
      <c r="IE60" s="1053"/>
      <c r="IF60" s="1053"/>
      <c r="IG60" s="1053"/>
      <c r="IH60" s="1053"/>
      <c r="II60" s="1053"/>
      <c r="IJ60" s="1053"/>
      <c r="IK60" s="1053"/>
      <c r="IL60" s="1053"/>
      <c r="IM60" s="1053"/>
      <c r="IN60" s="1053"/>
      <c r="IO60" s="1053"/>
      <c r="IP60" s="1053"/>
      <c r="IQ60" s="1053"/>
      <c r="IR60" s="1053"/>
      <c r="IS60" s="1053"/>
      <c r="IT60" s="1053"/>
      <c r="IU60" s="1053"/>
      <c r="IV60" s="1053"/>
    </row>
    <row r="61" spans="1:256" ht="30" customHeight="1">
      <c r="A61" s="1053" t="s">
        <v>926</v>
      </c>
      <c r="B61" s="1053"/>
      <c r="C61" s="1053"/>
      <c r="D61" s="1053"/>
      <c r="E61" s="1053"/>
      <c r="F61" s="1053"/>
      <c r="G61" s="1053"/>
      <c r="H61" s="1053"/>
      <c r="I61" s="1053"/>
      <c r="J61" s="1053"/>
      <c r="K61" s="1053"/>
      <c r="W61" s="1053"/>
      <c r="X61" s="1053"/>
      <c r="Y61" s="1053"/>
      <c r="Z61" s="1053"/>
      <c r="AA61" s="1053"/>
      <c r="AB61" s="1053"/>
      <c r="AC61" s="1053"/>
      <c r="AD61" s="1053"/>
      <c r="AE61" s="1053"/>
      <c r="AF61" s="1053"/>
      <c r="AG61" s="1053"/>
      <c r="AH61" s="1053"/>
      <c r="AI61" s="1053"/>
      <c r="AJ61" s="1053"/>
      <c r="AK61" s="1053"/>
      <c r="AL61" s="1053"/>
      <c r="AM61" s="1053"/>
      <c r="AN61" s="1053"/>
      <c r="AO61" s="1053"/>
      <c r="AP61" s="1053"/>
      <c r="AQ61" s="1053"/>
      <c r="AR61" s="1053"/>
      <c r="AS61" s="1053"/>
      <c r="AT61" s="1053"/>
      <c r="AU61" s="1053"/>
      <c r="AV61" s="1053"/>
      <c r="AW61" s="1053"/>
      <c r="AX61" s="1053"/>
      <c r="AY61" s="1053"/>
      <c r="AZ61" s="1053"/>
      <c r="BA61" s="1053"/>
      <c r="BB61" s="1053"/>
      <c r="BC61" s="1053"/>
      <c r="BD61" s="1053"/>
      <c r="BE61" s="1053"/>
      <c r="BF61" s="1053"/>
      <c r="BG61" s="1053"/>
      <c r="BH61" s="1053"/>
      <c r="BI61" s="1053"/>
      <c r="BJ61" s="1053"/>
      <c r="BK61" s="1053"/>
      <c r="BL61" s="1053"/>
      <c r="BM61" s="1053"/>
      <c r="BN61" s="1053"/>
      <c r="BO61" s="1053"/>
      <c r="BP61" s="1053"/>
      <c r="BQ61" s="1053"/>
      <c r="BR61" s="1053"/>
      <c r="BS61" s="1053"/>
      <c r="BT61" s="1053"/>
      <c r="BU61" s="1053"/>
      <c r="BV61" s="1053"/>
      <c r="BW61" s="1053"/>
      <c r="BX61" s="1053"/>
      <c r="BY61" s="1053"/>
      <c r="BZ61" s="1053"/>
      <c r="CA61" s="1053"/>
      <c r="CB61" s="1053"/>
      <c r="CC61" s="1053"/>
      <c r="CD61" s="1053"/>
      <c r="CE61" s="1053"/>
      <c r="CF61" s="1053"/>
      <c r="CG61" s="1053"/>
      <c r="CH61" s="1053"/>
      <c r="CI61" s="1053"/>
      <c r="CJ61" s="1053"/>
      <c r="CK61" s="1053"/>
      <c r="CL61" s="1053"/>
      <c r="CM61" s="1053"/>
      <c r="CN61" s="1053"/>
      <c r="CO61" s="1053"/>
      <c r="CP61" s="1053"/>
      <c r="CQ61" s="1053"/>
      <c r="CR61" s="1053"/>
      <c r="CS61" s="1053"/>
      <c r="CT61" s="1053"/>
      <c r="CU61" s="1053"/>
      <c r="CV61" s="1053"/>
      <c r="CW61" s="1053"/>
      <c r="CX61" s="1053"/>
      <c r="CY61" s="1053"/>
      <c r="CZ61" s="1053"/>
      <c r="DA61" s="1053"/>
      <c r="DB61" s="1053"/>
      <c r="DC61" s="1053"/>
      <c r="DD61" s="1053"/>
      <c r="DE61" s="1053"/>
      <c r="DF61" s="1053"/>
      <c r="DG61" s="1053"/>
      <c r="DH61" s="1053"/>
      <c r="DI61" s="1053"/>
      <c r="DJ61" s="1053"/>
      <c r="DK61" s="1053"/>
      <c r="DL61" s="1053"/>
      <c r="DM61" s="1053"/>
      <c r="DN61" s="1053"/>
      <c r="DO61" s="1053"/>
      <c r="DP61" s="1053"/>
      <c r="DQ61" s="1053"/>
      <c r="DR61" s="1053"/>
      <c r="DS61" s="1053"/>
      <c r="DT61" s="1053"/>
      <c r="DU61" s="1053"/>
      <c r="DV61" s="1053"/>
      <c r="DW61" s="1053"/>
      <c r="DX61" s="1053"/>
      <c r="DY61" s="1053"/>
      <c r="DZ61" s="1053"/>
      <c r="EA61" s="1053"/>
      <c r="EB61" s="1053"/>
      <c r="EC61" s="1053"/>
      <c r="ED61" s="1053"/>
      <c r="EE61" s="1053"/>
      <c r="EF61" s="1053"/>
      <c r="EG61" s="1053"/>
      <c r="EH61" s="1053"/>
      <c r="EI61" s="1053"/>
      <c r="EJ61" s="1053"/>
      <c r="EK61" s="1053"/>
      <c r="EL61" s="1053"/>
      <c r="EM61" s="1053"/>
      <c r="EN61" s="1053"/>
      <c r="EO61" s="1053"/>
      <c r="EP61" s="1053"/>
      <c r="EQ61" s="1053"/>
      <c r="ER61" s="1053"/>
      <c r="ES61" s="1053"/>
      <c r="ET61" s="1053"/>
      <c r="EU61" s="1053"/>
      <c r="EV61" s="1053"/>
      <c r="EW61" s="1053"/>
      <c r="EX61" s="1053"/>
      <c r="EY61" s="1053"/>
      <c r="EZ61" s="1053"/>
      <c r="FA61" s="1053"/>
      <c r="FB61" s="1053"/>
      <c r="FC61" s="1053"/>
      <c r="FD61" s="1053"/>
      <c r="FE61" s="1053"/>
      <c r="FF61" s="1053"/>
      <c r="FG61" s="1053"/>
      <c r="FH61" s="1053"/>
      <c r="FI61" s="1053"/>
      <c r="FJ61" s="1053"/>
      <c r="FK61" s="1053"/>
      <c r="FL61" s="1053"/>
      <c r="FM61" s="1053"/>
      <c r="FN61" s="1053"/>
      <c r="FO61" s="1053"/>
      <c r="FP61" s="1053"/>
      <c r="FQ61" s="1053"/>
      <c r="FR61" s="1053"/>
      <c r="FS61" s="1053"/>
      <c r="FT61" s="1053"/>
      <c r="FU61" s="1053"/>
      <c r="FV61" s="1053"/>
      <c r="FW61" s="1053"/>
      <c r="FX61" s="1053"/>
      <c r="FY61" s="1053"/>
      <c r="FZ61" s="1053"/>
      <c r="GA61" s="1053"/>
      <c r="GB61" s="1053"/>
      <c r="GC61" s="1053"/>
      <c r="GD61" s="1053"/>
      <c r="GE61" s="1053"/>
      <c r="GF61" s="1053"/>
      <c r="GG61" s="1053"/>
      <c r="GH61" s="1053"/>
      <c r="GI61" s="1053"/>
      <c r="GJ61" s="1053"/>
      <c r="GK61" s="1053"/>
      <c r="GL61" s="1053"/>
      <c r="GM61" s="1053"/>
      <c r="GN61" s="1053"/>
      <c r="GO61" s="1053"/>
      <c r="GP61" s="1053"/>
      <c r="GQ61" s="1053"/>
      <c r="GR61" s="1053"/>
      <c r="GS61" s="1053"/>
      <c r="GT61" s="1053"/>
      <c r="GU61" s="1053"/>
      <c r="GV61" s="1053"/>
      <c r="GW61" s="1053"/>
      <c r="GX61" s="1053"/>
      <c r="GY61" s="1053"/>
      <c r="GZ61" s="1053"/>
      <c r="HA61" s="1053"/>
      <c r="HB61" s="1053"/>
      <c r="HC61" s="1053"/>
      <c r="HD61" s="1053"/>
      <c r="HE61" s="1053"/>
      <c r="HF61" s="1053"/>
      <c r="HG61" s="1053"/>
      <c r="HH61" s="1053"/>
      <c r="HI61" s="1053"/>
      <c r="HJ61" s="1053"/>
      <c r="HK61" s="1053"/>
      <c r="HL61" s="1053"/>
      <c r="HM61" s="1053"/>
      <c r="HN61" s="1053"/>
      <c r="HO61" s="1053"/>
      <c r="HP61" s="1053"/>
      <c r="HQ61" s="1053"/>
      <c r="HR61" s="1053"/>
      <c r="HS61" s="1053"/>
      <c r="HT61" s="1053"/>
      <c r="HU61" s="1053"/>
      <c r="HV61" s="1053"/>
      <c r="HW61" s="1053"/>
      <c r="HX61" s="1053"/>
      <c r="HY61" s="1053"/>
      <c r="HZ61" s="1053"/>
      <c r="IA61" s="1053"/>
      <c r="IB61" s="1053"/>
      <c r="IC61" s="1053"/>
      <c r="ID61" s="1053"/>
      <c r="IE61" s="1053"/>
      <c r="IF61" s="1053"/>
      <c r="IG61" s="1053"/>
      <c r="IH61" s="1053"/>
      <c r="II61" s="1053"/>
      <c r="IJ61" s="1053"/>
      <c r="IK61" s="1053"/>
      <c r="IL61" s="1053"/>
      <c r="IM61" s="1053"/>
      <c r="IN61" s="1053"/>
      <c r="IO61" s="1053"/>
      <c r="IP61" s="1053"/>
      <c r="IQ61" s="1053"/>
      <c r="IR61" s="1053"/>
      <c r="IS61" s="1053"/>
      <c r="IT61" s="1053"/>
      <c r="IU61" s="1053"/>
      <c r="IV61" s="1053"/>
    </row>
    <row r="62" spans="1:256" ht="30" customHeight="1">
      <c r="A62" s="1053" t="s">
        <v>1285</v>
      </c>
      <c r="B62" s="1053"/>
      <c r="C62" s="1053"/>
      <c r="D62" s="1053"/>
      <c r="E62" s="1053"/>
      <c r="F62" s="1053"/>
      <c r="G62" s="1053"/>
      <c r="H62" s="1053"/>
      <c r="I62" s="1053"/>
      <c r="J62" s="1053"/>
      <c r="K62" s="1053"/>
      <c r="W62" s="1053"/>
      <c r="X62" s="1053"/>
      <c r="Y62" s="1053"/>
      <c r="Z62" s="1053"/>
      <c r="AA62" s="1053"/>
      <c r="AB62" s="1053"/>
      <c r="AC62" s="1053"/>
      <c r="AD62" s="1053"/>
      <c r="AE62" s="1053"/>
      <c r="AF62" s="1053"/>
      <c r="AG62" s="1053"/>
      <c r="AH62" s="1053"/>
      <c r="AI62" s="1053"/>
      <c r="AJ62" s="1053"/>
      <c r="AK62" s="1053"/>
      <c r="AL62" s="1053"/>
      <c r="AM62" s="1053"/>
      <c r="AN62" s="1053"/>
      <c r="AO62" s="1053"/>
      <c r="AP62" s="1053"/>
      <c r="AQ62" s="1053"/>
      <c r="AR62" s="1053"/>
      <c r="AS62" s="1053"/>
      <c r="AT62" s="1053"/>
      <c r="AU62" s="1053"/>
      <c r="AV62" s="1053"/>
      <c r="AW62" s="1053"/>
      <c r="AX62" s="1053"/>
      <c r="AY62" s="1053"/>
      <c r="AZ62" s="1053"/>
      <c r="BA62" s="1053"/>
      <c r="BB62" s="1053"/>
      <c r="BC62" s="1053"/>
      <c r="BD62" s="1053"/>
      <c r="BE62" s="1053"/>
      <c r="BF62" s="1053"/>
      <c r="BG62" s="1053"/>
      <c r="BH62" s="1053"/>
      <c r="BI62" s="1053"/>
      <c r="BJ62" s="1053"/>
      <c r="BK62" s="1053"/>
      <c r="BL62" s="1053"/>
      <c r="BM62" s="1053"/>
      <c r="BN62" s="1053"/>
      <c r="BO62" s="1053"/>
      <c r="BP62" s="1053"/>
      <c r="BQ62" s="1053"/>
      <c r="BR62" s="1053"/>
      <c r="BS62" s="1053"/>
      <c r="BT62" s="1053"/>
      <c r="BU62" s="1053"/>
      <c r="BV62" s="1053"/>
      <c r="BW62" s="1053"/>
      <c r="BX62" s="1053"/>
      <c r="BY62" s="1053"/>
      <c r="BZ62" s="1053"/>
      <c r="CA62" s="1053"/>
      <c r="CB62" s="1053"/>
      <c r="CC62" s="1053"/>
      <c r="CD62" s="1053"/>
      <c r="CE62" s="1053"/>
      <c r="CF62" s="1053"/>
      <c r="CG62" s="1053"/>
      <c r="CH62" s="1053"/>
      <c r="CI62" s="1053"/>
      <c r="CJ62" s="1053"/>
      <c r="CK62" s="1053"/>
      <c r="CL62" s="1053"/>
      <c r="CM62" s="1053"/>
      <c r="CN62" s="1053"/>
      <c r="CO62" s="1053"/>
      <c r="CP62" s="1053"/>
      <c r="CQ62" s="1053"/>
      <c r="CR62" s="1053"/>
      <c r="CS62" s="1053"/>
      <c r="CT62" s="1053"/>
      <c r="CU62" s="1053"/>
      <c r="CV62" s="1053"/>
      <c r="CW62" s="1053"/>
      <c r="CX62" s="1053"/>
      <c r="CY62" s="1053"/>
      <c r="CZ62" s="1053"/>
      <c r="DA62" s="1053"/>
      <c r="DB62" s="1053"/>
      <c r="DC62" s="1053"/>
      <c r="DD62" s="1053"/>
      <c r="DE62" s="1053"/>
      <c r="DF62" s="1053"/>
      <c r="DG62" s="1053"/>
      <c r="DH62" s="1053"/>
      <c r="DI62" s="1053"/>
      <c r="DJ62" s="1053"/>
      <c r="DK62" s="1053"/>
      <c r="DL62" s="1053"/>
      <c r="DM62" s="1053"/>
      <c r="DN62" s="1053"/>
      <c r="DO62" s="1053"/>
      <c r="DP62" s="1053"/>
      <c r="DQ62" s="1053"/>
      <c r="DR62" s="1053"/>
      <c r="DS62" s="1053"/>
      <c r="DT62" s="1053"/>
      <c r="DU62" s="1053"/>
      <c r="DV62" s="1053"/>
      <c r="DW62" s="1053"/>
      <c r="DX62" s="1053"/>
      <c r="DY62" s="1053"/>
      <c r="DZ62" s="1053"/>
      <c r="EA62" s="1053"/>
      <c r="EB62" s="1053"/>
      <c r="EC62" s="1053"/>
      <c r="ED62" s="1053"/>
      <c r="EE62" s="1053"/>
      <c r="EF62" s="1053"/>
      <c r="EG62" s="1053"/>
      <c r="EH62" s="1053"/>
      <c r="EI62" s="1053"/>
      <c r="EJ62" s="1053"/>
      <c r="EK62" s="1053"/>
      <c r="EL62" s="1053"/>
      <c r="EM62" s="1053"/>
      <c r="EN62" s="1053"/>
      <c r="EO62" s="1053"/>
      <c r="EP62" s="1053"/>
      <c r="EQ62" s="1053"/>
      <c r="ER62" s="1053"/>
      <c r="ES62" s="1053"/>
      <c r="ET62" s="1053"/>
      <c r="EU62" s="1053"/>
      <c r="EV62" s="1053"/>
      <c r="EW62" s="1053"/>
      <c r="EX62" s="1053"/>
      <c r="EY62" s="1053"/>
      <c r="EZ62" s="1053"/>
      <c r="FA62" s="1053"/>
      <c r="FB62" s="1053"/>
      <c r="FC62" s="1053"/>
      <c r="FD62" s="1053"/>
      <c r="FE62" s="1053"/>
      <c r="FF62" s="1053"/>
      <c r="FG62" s="1053"/>
      <c r="FH62" s="1053"/>
      <c r="FI62" s="1053"/>
      <c r="FJ62" s="1053"/>
      <c r="FK62" s="1053"/>
      <c r="FL62" s="1053"/>
      <c r="FM62" s="1053"/>
      <c r="FN62" s="1053"/>
      <c r="FO62" s="1053"/>
      <c r="FP62" s="1053"/>
      <c r="FQ62" s="1053"/>
      <c r="FR62" s="1053"/>
      <c r="FS62" s="1053"/>
      <c r="FT62" s="1053"/>
      <c r="FU62" s="1053"/>
      <c r="FV62" s="1053"/>
      <c r="FW62" s="1053"/>
      <c r="FX62" s="1053"/>
      <c r="FY62" s="1053"/>
      <c r="FZ62" s="1053"/>
      <c r="GA62" s="1053"/>
      <c r="GB62" s="1053"/>
      <c r="GC62" s="1053"/>
      <c r="GD62" s="1053"/>
      <c r="GE62" s="1053"/>
      <c r="GF62" s="1053"/>
      <c r="GG62" s="1053"/>
      <c r="GH62" s="1053"/>
      <c r="GI62" s="1053"/>
      <c r="GJ62" s="1053"/>
      <c r="GK62" s="1053"/>
      <c r="GL62" s="1053"/>
      <c r="GM62" s="1053"/>
      <c r="GN62" s="1053"/>
      <c r="GO62" s="1053"/>
      <c r="GP62" s="1053"/>
      <c r="GQ62" s="1053"/>
      <c r="GR62" s="1053"/>
      <c r="GS62" s="1053"/>
      <c r="GT62" s="1053"/>
      <c r="GU62" s="1053"/>
      <c r="GV62" s="1053"/>
      <c r="GW62" s="1053"/>
      <c r="GX62" s="1053"/>
      <c r="GY62" s="1053"/>
      <c r="GZ62" s="1053"/>
      <c r="HA62" s="1053"/>
      <c r="HB62" s="1053"/>
      <c r="HC62" s="1053"/>
      <c r="HD62" s="1053"/>
      <c r="HE62" s="1053"/>
      <c r="HF62" s="1053"/>
      <c r="HG62" s="1053"/>
      <c r="HH62" s="1053"/>
      <c r="HI62" s="1053"/>
      <c r="HJ62" s="1053"/>
      <c r="HK62" s="1053"/>
      <c r="HL62" s="1053"/>
      <c r="HM62" s="1053"/>
      <c r="HN62" s="1053"/>
      <c r="HO62" s="1053"/>
      <c r="HP62" s="1053"/>
      <c r="HQ62" s="1053"/>
      <c r="HR62" s="1053"/>
      <c r="HS62" s="1053"/>
      <c r="HT62" s="1053"/>
      <c r="HU62" s="1053"/>
      <c r="HV62" s="1053"/>
      <c r="HW62" s="1053"/>
      <c r="HX62" s="1053"/>
      <c r="HY62" s="1053"/>
      <c r="HZ62" s="1053"/>
      <c r="IA62" s="1053"/>
      <c r="IB62" s="1053"/>
      <c r="IC62" s="1053"/>
      <c r="ID62" s="1053"/>
      <c r="IE62" s="1053"/>
      <c r="IF62" s="1053"/>
      <c r="IG62" s="1053"/>
      <c r="IH62" s="1053"/>
      <c r="II62" s="1053"/>
      <c r="IJ62" s="1053"/>
      <c r="IK62" s="1053"/>
      <c r="IL62" s="1053"/>
      <c r="IM62" s="1053"/>
      <c r="IN62" s="1053"/>
      <c r="IO62" s="1053"/>
      <c r="IP62" s="1053"/>
      <c r="IQ62" s="1053"/>
      <c r="IR62" s="1053"/>
      <c r="IS62" s="1053"/>
      <c r="IT62" s="1053"/>
      <c r="IU62" s="1053"/>
      <c r="IV62" s="1053"/>
    </row>
    <row r="63" spans="1:256" ht="30" customHeight="1">
      <c r="A63" s="1053" t="s">
        <v>1286</v>
      </c>
      <c r="B63" s="1053"/>
      <c r="C63" s="1053"/>
      <c r="D63" s="1053"/>
      <c r="E63" s="1053"/>
      <c r="F63" s="1053"/>
      <c r="G63" s="1053"/>
      <c r="H63" s="1053"/>
      <c r="I63" s="1053"/>
      <c r="J63" s="1053"/>
      <c r="K63" s="1053"/>
      <c r="W63" s="1053"/>
      <c r="X63" s="1053"/>
      <c r="Y63" s="1053"/>
      <c r="Z63" s="1053"/>
      <c r="AA63" s="1053"/>
      <c r="AB63" s="1053"/>
      <c r="AC63" s="1053"/>
      <c r="AD63" s="1053"/>
      <c r="AE63" s="1053"/>
      <c r="AF63" s="1053"/>
      <c r="AG63" s="1053"/>
      <c r="AH63" s="1053"/>
      <c r="AI63" s="1053"/>
      <c r="AJ63" s="1053"/>
      <c r="AK63" s="1053"/>
      <c r="AL63" s="1053"/>
      <c r="AM63" s="1053"/>
      <c r="AN63" s="1053"/>
      <c r="AO63" s="1053"/>
      <c r="AP63" s="1053"/>
      <c r="AQ63" s="1053"/>
      <c r="AR63" s="1053"/>
      <c r="AS63" s="1053"/>
      <c r="AT63" s="1053"/>
      <c r="AU63" s="1053"/>
      <c r="AV63" s="1053"/>
      <c r="AW63" s="1053"/>
      <c r="AX63" s="1053"/>
      <c r="AY63" s="1053"/>
      <c r="AZ63" s="1053"/>
      <c r="BA63" s="1053"/>
      <c r="BB63" s="1053"/>
      <c r="BC63" s="1053"/>
      <c r="BD63" s="1053"/>
      <c r="BE63" s="1053"/>
      <c r="BF63" s="1053"/>
      <c r="BG63" s="1053"/>
      <c r="BH63" s="1053"/>
      <c r="BI63" s="1053"/>
      <c r="BJ63" s="1053"/>
      <c r="BK63" s="1053"/>
      <c r="BL63" s="1053"/>
      <c r="BM63" s="1053"/>
      <c r="BN63" s="1053"/>
      <c r="BO63" s="1053"/>
      <c r="BP63" s="1053"/>
      <c r="BQ63" s="1053"/>
      <c r="BR63" s="1053"/>
      <c r="BS63" s="1053"/>
      <c r="BT63" s="1053"/>
      <c r="BU63" s="1053"/>
      <c r="BV63" s="1053"/>
      <c r="BW63" s="1053"/>
      <c r="BX63" s="1053"/>
      <c r="BY63" s="1053"/>
      <c r="BZ63" s="1053"/>
      <c r="CA63" s="1053"/>
      <c r="CB63" s="1053"/>
      <c r="CC63" s="1053"/>
      <c r="CD63" s="1053"/>
      <c r="CE63" s="1053"/>
      <c r="CF63" s="1053"/>
      <c r="CG63" s="1053"/>
      <c r="CH63" s="1053"/>
      <c r="CI63" s="1053"/>
      <c r="CJ63" s="1053"/>
      <c r="CK63" s="1053"/>
      <c r="CL63" s="1053"/>
      <c r="CM63" s="1053"/>
      <c r="CN63" s="1053"/>
      <c r="CO63" s="1053"/>
      <c r="CP63" s="1053"/>
      <c r="CQ63" s="1053"/>
      <c r="CR63" s="1053"/>
      <c r="CS63" s="1053"/>
      <c r="CT63" s="1053"/>
      <c r="CU63" s="1053"/>
      <c r="CV63" s="1053"/>
      <c r="CW63" s="1053"/>
      <c r="CX63" s="1053"/>
      <c r="CY63" s="1053"/>
      <c r="CZ63" s="1053"/>
      <c r="DA63" s="1053"/>
      <c r="DB63" s="1053"/>
      <c r="DC63" s="1053"/>
      <c r="DD63" s="1053"/>
      <c r="DE63" s="1053"/>
      <c r="DF63" s="1053"/>
      <c r="DG63" s="1053"/>
      <c r="DH63" s="1053"/>
      <c r="DI63" s="1053"/>
      <c r="DJ63" s="1053"/>
      <c r="DK63" s="1053"/>
      <c r="DL63" s="1053"/>
      <c r="DM63" s="1053"/>
      <c r="DN63" s="1053"/>
      <c r="DO63" s="1053"/>
      <c r="DP63" s="1053"/>
      <c r="DQ63" s="1053"/>
      <c r="DR63" s="1053"/>
      <c r="DS63" s="1053"/>
      <c r="DT63" s="1053"/>
      <c r="DU63" s="1053"/>
      <c r="DV63" s="1053"/>
      <c r="DW63" s="1053"/>
      <c r="DX63" s="1053"/>
      <c r="DY63" s="1053"/>
      <c r="DZ63" s="1053"/>
      <c r="EA63" s="1053"/>
      <c r="EB63" s="1053"/>
      <c r="EC63" s="1053"/>
      <c r="ED63" s="1053"/>
      <c r="EE63" s="1053"/>
      <c r="EF63" s="1053"/>
      <c r="EG63" s="1053"/>
      <c r="EH63" s="1053"/>
      <c r="EI63" s="1053"/>
      <c r="EJ63" s="1053"/>
      <c r="EK63" s="1053"/>
      <c r="EL63" s="1053"/>
      <c r="EM63" s="1053"/>
      <c r="EN63" s="1053"/>
      <c r="EO63" s="1053"/>
      <c r="EP63" s="1053"/>
      <c r="EQ63" s="1053"/>
      <c r="ER63" s="1053"/>
      <c r="ES63" s="1053"/>
      <c r="ET63" s="1053"/>
      <c r="EU63" s="1053"/>
      <c r="EV63" s="1053"/>
      <c r="EW63" s="1053"/>
      <c r="EX63" s="1053"/>
      <c r="EY63" s="1053"/>
      <c r="EZ63" s="1053"/>
      <c r="FA63" s="1053"/>
      <c r="FB63" s="1053"/>
      <c r="FC63" s="1053"/>
      <c r="FD63" s="1053"/>
      <c r="FE63" s="1053"/>
      <c r="FF63" s="1053"/>
      <c r="FG63" s="1053"/>
      <c r="FH63" s="1053"/>
      <c r="FI63" s="1053"/>
      <c r="FJ63" s="1053"/>
      <c r="FK63" s="1053"/>
      <c r="FL63" s="1053"/>
      <c r="FM63" s="1053"/>
      <c r="FN63" s="1053"/>
      <c r="FO63" s="1053"/>
      <c r="FP63" s="1053"/>
      <c r="FQ63" s="1053"/>
      <c r="FR63" s="1053"/>
      <c r="FS63" s="1053"/>
      <c r="FT63" s="1053"/>
      <c r="FU63" s="1053"/>
      <c r="FV63" s="1053"/>
      <c r="FW63" s="1053"/>
      <c r="FX63" s="1053"/>
      <c r="FY63" s="1053"/>
      <c r="FZ63" s="1053"/>
      <c r="GA63" s="1053"/>
      <c r="GB63" s="1053"/>
      <c r="GC63" s="1053"/>
      <c r="GD63" s="1053"/>
      <c r="GE63" s="1053"/>
      <c r="GF63" s="1053"/>
      <c r="GG63" s="1053"/>
      <c r="GH63" s="1053"/>
      <c r="GI63" s="1053"/>
      <c r="GJ63" s="1053"/>
      <c r="GK63" s="1053"/>
      <c r="GL63" s="1053"/>
      <c r="GM63" s="1053"/>
      <c r="GN63" s="1053"/>
      <c r="GO63" s="1053"/>
      <c r="GP63" s="1053"/>
      <c r="GQ63" s="1053"/>
      <c r="GR63" s="1053"/>
      <c r="GS63" s="1053"/>
      <c r="GT63" s="1053"/>
      <c r="GU63" s="1053"/>
      <c r="GV63" s="1053"/>
      <c r="GW63" s="1053"/>
      <c r="GX63" s="1053"/>
      <c r="GY63" s="1053"/>
      <c r="GZ63" s="1053"/>
      <c r="HA63" s="1053"/>
      <c r="HB63" s="1053"/>
      <c r="HC63" s="1053"/>
      <c r="HD63" s="1053"/>
      <c r="HE63" s="1053"/>
      <c r="HF63" s="1053"/>
      <c r="HG63" s="1053"/>
      <c r="HH63" s="1053"/>
      <c r="HI63" s="1053"/>
      <c r="HJ63" s="1053"/>
      <c r="HK63" s="1053"/>
      <c r="HL63" s="1053"/>
      <c r="HM63" s="1053"/>
      <c r="HN63" s="1053"/>
      <c r="HO63" s="1053"/>
      <c r="HP63" s="1053"/>
      <c r="HQ63" s="1053"/>
      <c r="HR63" s="1053"/>
      <c r="HS63" s="1053"/>
      <c r="HT63" s="1053"/>
      <c r="HU63" s="1053"/>
      <c r="HV63" s="1053"/>
      <c r="HW63" s="1053"/>
      <c r="HX63" s="1053"/>
      <c r="HY63" s="1053"/>
      <c r="HZ63" s="1053"/>
      <c r="IA63" s="1053"/>
      <c r="IB63" s="1053"/>
      <c r="IC63" s="1053"/>
      <c r="ID63" s="1053"/>
      <c r="IE63" s="1053"/>
      <c r="IF63" s="1053"/>
      <c r="IG63" s="1053"/>
      <c r="IH63" s="1053"/>
      <c r="II63" s="1053"/>
      <c r="IJ63" s="1053"/>
      <c r="IK63" s="1053"/>
      <c r="IL63" s="1053"/>
      <c r="IM63" s="1053"/>
      <c r="IN63" s="1053"/>
      <c r="IO63" s="1053"/>
      <c r="IP63" s="1053"/>
      <c r="IQ63" s="1053"/>
      <c r="IR63" s="1053"/>
      <c r="IS63" s="1053"/>
      <c r="IT63" s="1053"/>
      <c r="IU63" s="1053"/>
      <c r="IV63" s="1053"/>
    </row>
    <row r="64" spans="1:256">
      <c r="A64" s="68"/>
    </row>
    <row r="66" spans="1:12">
      <c r="A66" s="61" t="s">
        <v>227</v>
      </c>
      <c r="H66" s="27"/>
      <c r="I66" s="27"/>
      <c r="J66" s="27"/>
      <c r="K66" s="27"/>
    </row>
    <row r="67" spans="1:12">
      <c r="A67" s="61"/>
      <c r="H67" s="27"/>
      <c r="I67" s="27"/>
      <c r="J67" s="27"/>
      <c r="K67" s="27"/>
      <c r="L67" s="27"/>
    </row>
    <row r="68" spans="1:12">
      <c r="A68" s="62" t="s">
        <v>167</v>
      </c>
      <c r="B68" s="1056" t="s">
        <v>228</v>
      </c>
      <c r="C68" s="1056"/>
      <c r="D68" s="1056"/>
      <c r="E68" s="1056"/>
      <c r="F68" s="1056"/>
      <c r="G68" s="1056"/>
      <c r="H68" s="27"/>
      <c r="I68" s="27"/>
      <c r="J68" s="27"/>
      <c r="K68" s="27"/>
      <c r="L68" s="27"/>
    </row>
    <row r="69" spans="1:12">
      <c r="A69" s="63">
        <v>0</v>
      </c>
      <c r="B69" s="1056" t="s">
        <v>229</v>
      </c>
      <c r="C69" s="1056"/>
      <c r="D69" s="1056"/>
      <c r="E69" s="1056"/>
      <c r="F69" s="1056"/>
      <c r="G69" s="1056"/>
      <c r="H69" s="1056"/>
      <c r="I69" s="27"/>
      <c r="J69" s="27"/>
      <c r="K69" s="27"/>
      <c r="L69" s="27"/>
    </row>
    <row r="70" spans="1:12">
      <c r="A70" s="62" t="s">
        <v>150</v>
      </c>
      <c r="B70" s="1056" t="s">
        <v>230</v>
      </c>
      <c r="C70" s="1056"/>
      <c r="D70" s="1056"/>
      <c r="E70" s="1056"/>
      <c r="F70" s="1056"/>
      <c r="G70" s="1056"/>
      <c r="H70" s="27"/>
      <c r="I70" s="27"/>
      <c r="J70" s="27"/>
      <c r="K70" s="27"/>
      <c r="L70" s="27"/>
    </row>
    <row r="71" spans="1:12">
      <c r="A71" s="64" t="s">
        <v>231</v>
      </c>
      <c r="B71" s="1054" t="s">
        <v>232</v>
      </c>
      <c r="C71" s="1054"/>
      <c r="D71" s="1054"/>
      <c r="E71" s="1054"/>
      <c r="F71" s="1054"/>
      <c r="G71" s="1054"/>
      <c r="H71" s="27"/>
      <c r="I71" s="27"/>
      <c r="J71" s="27"/>
      <c r="K71" s="27"/>
      <c r="L71" s="27"/>
    </row>
    <row r="72" spans="1:12">
      <c r="A72" s="65" t="s">
        <v>233</v>
      </c>
      <c r="B72" s="1054" t="s">
        <v>234</v>
      </c>
      <c r="C72" s="1054"/>
      <c r="D72" s="1054"/>
      <c r="E72" s="1054"/>
      <c r="F72" s="1054"/>
      <c r="G72" s="1054"/>
      <c r="H72" s="27"/>
      <c r="I72" s="27"/>
      <c r="J72" s="27"/>
      <c r="K72" s="27"/>
      <c r="L72" s="27"/>
    </row>
    <row r="73" spans="1:12">
      <c r="A73" s="64" t="s">
        <v>235</v>
      </c>
      <c r="B73" s="1054" t="s">
        <v>236</v>
      </c>
      <c r="C73" s="1054"/>
      <c r="D73" s="1054"/>
      <c r="E73" s="1054"/>
      <c r="F73" s="1054"/>
      <c r="G73" s="1054"/>
      <c r="H73" s="27"/>
      <c r="I73" s="27"/>
      <c r="J73" s="27"/>
      <c r="K73" s="27"/>
      <c r="L73" s="27"/>
    </row>
    <row r="74" spans="1:12">
      <c r="A74" s="64" t="s">
        <v>237</v>
      </c>
      <c r="B74" s="1056" t="s">
        <v>238</v>
      </c>
      <c r="C74" s="1056"/>
      <c r="D74" s="1056"/>
      <c r="E74" s="1056"/>
      <c r="F74" s="1056"/>
      <c r="G74" s="1056"/>
      <c r="H74" s="1056"/>
      <c r="I74" s="27"/>
      <c r="J74" s="27"/>
      <c r="K74" s="27"/>
      <c r="L74" s="27"/>
    </row>
    <row r="75" spans="1:12">
      <c r="A75" s="66"/>
      <c r="B75" s="67"/>
      <c r="C75" s="67"/>
      <c r="H75" s="27"/>
      <c r="I75" s="27"/>
      <c r="J75" s="27"/>
      <c r="K75" s="27"/>
      <c r="L75" s="27"/>
    </row>
    <row r="76" spans="1:12">
      <c r="A76" s="1057" t="s">
        <v>239</v>
      </c>
      <c r="B76" s="1057"/>
      <c r="C76" s="1057"/>
      <c r="D76" s="1057"/>
      <c r="E76" s="1057"/>
      <c r="F76" s="1057"/>
      <c r="H76" s="27"/>
      <c r="I76" s="27"/>
      <c r="J76" s="27"/>
      <c r="K76" s="27"/>
      <c r="L76" s="27"/>
    </row>
    <row r="77" spans="1:12">
      <c r="H77" s="27"/>
      <c r="I77" s="27"/>
      <c r="J77" s="27"/>
      <c r="K77" s="27"/>
      <c r="L77" s="27"/>
    </row>
    <row r="78" spans="1:12">
      <c r="A78" s="1055" t="s">
        <v>240</v>
      </c>
      <c r="B78" s="1055"/>
      <c r="C78" s="1055"/>
      <c r="D78" s="1055"/>
      <c r="E78" s="1055"/>
      <c r="F78" s="1055"/>
      <c r="G78" s="1055"/>
      <c r="H78" s="1055"/>
      <c r="I78" s="1055"/>
      <c r="J78" s="1055"/>
      <c r="K78" s="1055"/>
      <c r="L78" s="1055"/>
    </row>
    <row r="79" spans="1:12">
      <c r="A79" s="1055"/>
      <c r="B79" s="1055"/>
      <c r="C79" s="1055"/>
      <c r="D79" s="1055"/>
      <c r="E79" s="1055"/>
      <c r="F79" s="1055"/>
      <c r="G79" s="1055"/>
      <c r="H79" s="1055"/>
      <c r="I79" s="1055"/>
      <c r="J79" s="1055"/>
      <c r="K79" s="1055"/>
      <c r="L79" s="1055"/>
    </row>
  </sheetData>
  <mergeCells count="1229">
    <mergeCell ref="A78:L79"/>
    <mergeCell ref="B68:G68"/>
    <mergeCell ref="B69:H69"/>
    <mergeCell ref="B70:G70"/>
    <mergeCell ref="B71:G71"/>
    <mergeCell ref="A76:F76"/>
    <mergeCell ref="B74:H74"/>
    <mergeCell ref="B73:G73"/>
    <mergeCell ref="A6:K6"/>
    <mergeCell ref="A7:K7"/>
    <mergeCell ref="W7:AG7"/>
    <mergeCell ref="AH7:AR7"/>
    <mergeCell ref="AS7:BC7"/>
    <mergeCell ref="B72:G72"/>
    <mergeCell ref="FU7:GE7"/>
    <mergeCell ref="BD7:BN7"/>
    <mergeCell ref="BO7:BY7"/>
    <mergeCell ref="BZ7:CJ7"/>
    <mergeCell ref="CK7:CU7"/>
    <mergeCell ref="CV7:DF7"/>
    <mergeCell ref="DG7:DQ7"/>
    <mergeCell ref="GQ7:HA7"/>
    <mergeCell ref="HB7:HL7"/>
    <mergeCell ref="HM7:HW7"/>
    <mergeCell ref="HX7:IH7"/>
    <mergeCell ref="II7:IS7"/>
    <mergeCell ref="DR7:EB7"/>
    <mergeCell ref="EC7:EM7"/>
    <mergeCell ref="EN7:EX7"/>
    <mergeCell ref="EY7:FI7"/>
    <mergeCell ref="FJ7:FT7"/>
    <mergeCell ref="IT7:IV7"/>
    <mergeCell ref="A8:K8"/>
    <mergeCell ref="W8:AG8"/>
    <mergeCell ref="AH8:AR8"/>
    <mergeCell ref="AS8:BC8"/>
    <mergeCell ref="BD8:BN8"/>
    <mergeCell ref="BO8:BY8"/>
    <mergeCell ref="BZ8:CJ8"/>
    <mergeCell ref="CK8:CU8"/>
    <mergeCell ref="GF7:GP7"/>
    <mergeCell ref="CV8:DF8"/>
    <mergeCell ref="DG8:DQ8"/>
    <mergeCell ref="DR8:EB8"/>
    <mergeCell ref="EC8:EM8"/>
    <mergeCell ref="EN8:EX8"/>
    <mergeCell ref="EY8:FI8"/>
    <mergeCell ref="FJ8:FT8"/>
    <mergeCell ref="FU8:GE8"/>
    <mergeCell ref="GF8:GP8"/>
    <mergeCell ref="GQ8:HA8"/>
    <mergeCell ref="HB8:HL8"/>
    <mergeCell ref="HM8:HW8"/>
    <mergeCell ref="EC9:EM9"/>
    <mergeCell ref="HX8:IH8"/>
    <mergeCell ref="II8:IS8"/>
    <mergeCell ref="IT8:IV8"/>
    <mergeCell ref="A9:K9"/>
    <mergeCell ref="W9:AG9"/>
    <mergeCell ref="AH9:AR9"/>
    <mergeCell ref="AS9:BC9"/>
    <mergeCell ref="BD9:BN9"/>
    <mergeCell ref="BO9:BY9"/>
    <mergeCell ref="EY9:FI9"/>
    <mergeCell ref="FJ9:FT9"/>
    <mergeCell ref="FU9:GE9"/>
    <mergeCell ref="GF9:GP9"/>
    <mergeCell ref="GQ9:HA9"/>
    <mergeCell ref="BZ9:CJ9"/>
    <mergeCell ref="CK9:CU9"/>
    <mergeCell ref="CV9:DF9"/>
    <mergeCell ref="DG9:DQ9"/>
    <mergeCell ref="DR9:EB9"/>
    <mergeCell ref="HB9:HL9"/>
    <mergeCell ref="HM9:HW9"/>
    <mergeCell ref="HX9:IH9"/>
    <mergeCell ref="II9:IS9"/>
    <mergeCell ref="IT9:IV9"/>
    <mergeCell ref="A10:K10"/>
    <mergeCell ref="W10:AG10"/>
    <mergeCell ref="AH10:AR10"/>
    <mergeCell ref="AS10:BC10"/>
    <mergeCell ref="EN9:EX9"/>
    <mergeCell ref="FU10:GE10"/>
    <mergeCell ref="BD10:BN10"/>
    <mergeCell ref="BO10:BY10"/>
    <mergeCell ref="BZ10:CJ10"/>
    <mergeCell ref="CK10:CU10"/>
    <mergeCell ref="CV10:DF10"/>
    <mergeCell ref="DG10:DQ10"/>
    <mergeCell ref="GQ10:HA10"/>
    <mergeCell ref="HB10:HL10"/>
    <mergeCell ref="HM10:HW10"/>
    <mergeCell ref="HX10:IH10"/>
    <mergeCell ref="II10:IS10"/>
    <mergeCell ref="DR10:EB10"/>
    <mergeCell ref="EC10:EM10"/>
    <mergeCell ref="EN10:EX10"/>
    <mergeCell ref="EY10:FI10"/>
    <mergeCell ref="FJ10:FT10"/>
    <mergeCell ref="IT10:IV10"/>
    <mergeCell ref="A11:K11"/>
    <mergeCell ref="W11:AG11"/>
    <mergeCell ref="AH11:AR11"/>
    <mergeCell ref="AS11:BC11"/>
    <mergeCell ref="BD11:BN11"/>
    <mergeCell ref="BO11:BY11"/>
    <mergeCell ref="BZ11:CJ11"/>
    <mergeCell ref="CK11:CU11"/>
    <mergeCell ref="GF10:GP10"/>
    <mergeCell ref="CV11:DF11"/>
    <mergeCell ref="DG11:DQ11"/>
    <mergeCell ref="DR11:EB11"/>
    <mergeCell ref="EC11:EM11"/>
    <mergeCell ref="EN11:EX11"/>
    <mergeCell ref="EY11:FI11"/>
    <mergeCell ref="FJ11:FT11"/>
    <mergeCell ref="FU11:GE11"/>
    <mergeCell ref="GF11:GP11"/>
    <mergeCell ref="GQ11:HA11"/>
    <mergeCell ref="HB11:HL11"/>
    <mergeCell ref="HM11:HW11"/>
    <mergeCell ref="EC12:EM12"/>
    <mergeCell ref="HX11:IH11"/>
    <mergeCell ref="II11:IS11"/>
    <mergeCell ref="IT11:IV11"/>
    <mergeCell ref="A12:K12"/>
    <mergeCell ref="W12:AG12"/>
    <mergeCell ref="AH12:AR12"/>
    <mergeCell ref="AS12:BC12"/>
    <mergeCell ref="BD12:BN12"/>
    <mergeCell ref="BO12:BY12"/>
    <mergeCell ref="EY12:FI12"/>
    <mergeCell ref="FJ12:FT12"/>
    <mergeCell ref="FU12:GE12"/>
    <mergeCell ref="GF12:GP12"/>
    <mergeCell ref="GQ12:HA12"/>
    <mergeCell ref="BZ12:CJ12"/>
    <mergeCell ref="CK12:CU12"/>
    <mergeCell ref="CV12:DF12"/>
    <mergeCell ref="DG12:DQ12"/>
    <mergeCell ref="DR12:EB12"/>
    <mergeCell ref="HB12:HL12"/>
    <mergeCell ref="HM12:HW12"/>
    <mergeCell ref="HX12:IH12"/>
    <mergeCell ref="II12:IS12"/>
    <mergeCell ref="IT12:IV12"/>
    <mergeCell ref="A13:K13"/>
    <mergeCell ref="W13:AG13"/>
    <mergeCell ref="AH13:AR13"/>
    <mergeCell ref="AS13:BC13"/>
    <mergeCell ref="EN12:EX12"/>
    <mergeCell ref="FU13:GE13"/>
    <mergeCell ref="BD13:BN13"/>
    <mergeCell ref="BO13:BY13"/>
    <mergeCell ref="BZ13:CJ13"/>
    <mergeCell ref="CK13:CU13"/>
    <mergeCell ref="CV13:DF13"/>
    <mergeCell ref="DG13:DQ13"/>
    <mergeCell ref="GQ13:HA13"/>
    <mergeCell ref="HB13:HL13"/>
    <mergeCell ref="HM13:HW13"/>
    <mergeCell ref="HX13:IH13"/>
    <mergeCell ref="II13:IS13"/>
    <mergeCell ref="DR13:EB13"/>
    <mergeCell ref="EC13:EM13"/>
    <mergeCell ref="EN13:EX13"/>
    <mergeCell ref="EY13:FI13"/>
    <mergeCell ref="FJ13:FT13"/>
    <mergeCell ref="IT13:IV13"/>
    <mergeCell ref="A14:K14"/>
    <mergeCell ref="W14:AG14"/>
    <mergeCell ref="AH14:AR14"/>
    <mergeCell ref="AS14:BC14"/>
    <mergeCell ref="BD14:BN14"/>
    <mergeCell ref="BO14:BY14"/>
    <mergeCell ref="BZ14:CJ14"/>
    <mergeCell ref="CK14:CU14"/>
    <mergeCell ref="GF13:GP13"/>
    <mergeCell ref="CV14:DF14"/>
    <mergeCell ref="DG14:DQ14"/>
    <mergeCell ref="DR14:EB14"/>
    <mergeCell ref="EC14:EM14"/>
    <mergeCell ref="EN14:EX14"/>
    <mergeCell ref="EY14:FI14"/>
    <mergeCell ref="FJ14:FT14"/>
    <mergeCell ref="FU14:GE14"/>
    <mergeCell ref="GF14:GP14"/>
    <mergeCell ref="GQ14:HA14"/>
    <mergeCell ref="HB14:HL14"/>
    <mergeCell ref="HM14:HW14"/>
    <mergeCell ref="EC15:EM15"/>
    <mergeCell ref="HX14:IH14"/>
    <mergeCell ref="II14:IS14"/>
    <mergeCell ref="IT14:IV14"/>
    <mergeCell ref="A15:K15"/>
    <mergeCell ref="W15:AG15"/>
    <mergeCell ref="AH15:AR15"/>
    <mergeCell ref="AS15:BC15"/>
    <mergeCell ref="BD15:BN15"/>
    <mergeCell ref="BO15:BY15"/>
    <mergeCell ref="EY15:FI15"/>
    <mergeCell ref="FJ15:FT15"/>
    <mergeCell ref="FU15:GE15"/>
    <mergeCell ref="GF15:GP15"/>
    <mergeCell ref="GQ15:HA15"/>
    <mergeCell ref="BZ15:CJ15"/>
    <mergeCell ref="CK15:CU15"/>
    <mergeCell ref="CV15:DF15"/>
    <mergeCell ref="DG15:DQ15"/>
    <mergeCell ref="DR15:EB15"/>
    <mergeCell ref="HB15:HL15"/>
    <mergeCell ref="HM15:HW15"/>
    <mergeCell ref="HX15:IH15"/>
    <mergeCell ref="II15:IS15"/>
    <mergeCell ref="IT15:IV15"/>
    <mergeCell ref="A16:K16"/>
    <mergeCell ref="W16:AG16"/>
    <mergeCell ref="AH16:AR16"/>
    <mergeCell ref="AS16:BC16"/>
    <mergeCell ref="EN15:EX15"/>
    <mergeCell ref="FU16:GE16"/>
    <mergeCell ref="BD16:BN16"/>
    <mergeCell ref="BO16:BY16"/>
    <mergeCell ref="BZ16:CJ16"/>
    <mergeCell ref="CK16:CU16"/>
    <mergeCell ref="CV16:DF16"/>
    <mergeCell ref="DG16:DQ16"/>
    <mergeCell ref="GQ16:HA16"/>
    <mergeCell ref="HB16:HL16"/>
    <mergeCell ref="HM16:HW16"/>
    <mergeCell ref="HX16:IH16"/>
    <mergeCell ref="II16:IS16"/>
    <mergeCell ref="DR16:EB16"/>
    <mergeCell ref="EC16:EM16"/>
    <mergeCell ref="EN16:EX16"/>
    <mergeCell ref="EY16:FI16"/>
    <mergeCell ref="FJ16:FT16"/>
    <mergeCell ref="IT16:IV16"/>
    <mergeCell ref="A17:K17"/>
    <mergeCell ref="W17:AG17"/>
    <mergeCell ref="AH17:AR17"/>
    <mergeCell ref="AS17:BC17"/>
    <mergeCell ref="BD17:BN17"/>
    <mergeCell ref="BO17:BY17"/>
    <mergeCell ref="BZ17:CJ17"/>
    <mergeCell ref="CK17:CU17"/>
    <mergeCell ref="GF16:GP16"/>
    <mergeCell ref="CV17:DF17"/>
    <mergeCell ref="DG17:DQ17"/>
    <mergeCell ref="DR17:EB17"/>
    <mergeCell ref="EC17:EM17"/>
    <mergeCell ref="EN17:EX17"/>
    <mergeCell ref="EY17:FI17"/>
    <mergeCell ref="FJ17:FT17"/>
    <mergeCell ref="FU17:GE17"/>
    <mergeCell ref="GF17:GP17"/>
    <mergeCell ref="GQ17:HA17"/>
    <mergeCell ref="HB17:HL17"/>
    <mergeCell ref="HM17:HW17"/>
    <mergeCell ref="EC18:EM18"/>
    <mergeCell ref="HX17:IH17"/>
    <mergeCell ref="II17:IS17"/>
    <mergeCell ref="IT17:IV17"/>
    <mergeCell ref="A18:K18"/>
    <mergeCell ref="W18:AG18"/>
    <mergeCell ref="AH18:AR18"/>
    <mergeCell ref="AS18:BC18"/>
    <mergeCell ref="BD18:BN18"/>
    <mergeCell ref="BO18:BY18"/>
    <mergeCell ref="EY18:FI18"/>
    <mergeCell ref="FJ18:FT18"/>
    <mergeCell ref="FU18:GE18"/>
    <mergeCell ref="GF18:GP18"/>
    <mergeCell ref="GQ18:HA18"/>
    <mergeCell ref="BZ18:CJ18"/>
    <mergeCell ref="CK18:CU18"/>
    <mergeCell ref="CV18:DF18"/>
    <mergeCell ref="DG18:DQ18"/>
    <mergeCell ref="DR18:EB18"/>
    <mergeCell ref="HB18:HL18"/>
    <mergeCell ref="HM18:HW18"/>
    <mergeCell ref="HX18:IH18"/>
    <mergeCell ref="II18:IS18"/>
    <mergeCell ref="IT18:IV18"/>
    <mergeCell ref="A19:K19"/>
    <mergeCell ref="W19:AG19"/>
    <mergeCell ref="AH19:AR19"/>
    <mergeCell ref="AS19:BC19"/>
    <mergeCell ref="EN18:EX18"/>
    <mergeCell ref="FU19:GE19"/>
    <mergeCell ref="BD19:BN19"/>
    <mergeCell ref="BO19:BY19"/>
    <mergeCell ref="BZ19:CJ19"/>
    <mergeCell ref="CK19:CU19"/>
    <mergeCell ref="CV19:DF19"/>
    <mergeCell ref="DG19:DQ19"/>
    <mergeCell ref="GQ19:HA19"/>
    <mergeCell ref="HB19:HL19"/>
    <mergeCell ref="HM19:HW19"/>
    <mergeCell ref="HX19:IH19"/>
    <mergeCell ref="II19:IS19"/>
    <mergeCell ref="DR19:EB19"/>
    <mergeCell ref="EC19:EM19"/>
    <mergeCell ref="EN19:EX19"/>
    <mergeCell ref="EY19:FI19"/>
    <mergeCell ref="FJ19:FT19"/>
    <mergeCell ref="IT19:IV19"/>
    <mergeCell ref="A20:K20"/>
    <mergeCell ref="W20:AG20"/>
    <mergeCell ref="AH20:AR20"/>
    <mergeCell ref="AS20:BC20"/>
    <mergeCell ref="BD20:BN20"/>
    <mergeCell ref="BO20:BY20"/>
    <mergeCell ref="BZ20:CJ20"/>
    <mergeCell ref="CK20:CU20"/>
    <mergeCell ref="GF19:GP19"/>
    <mergeCell ref="CV20:DF20"/>
    <mergeCell ref="DG20:DQ20"/>
    <mergeCell ref="DR20:EB20"/>
    <mergeCell ref="EC20:EM20"/>
    <mergeCell ref="EN20:EX20"/>
    <mergeCell ref="EY20:FI20"/>
    <mergeCell ref="FJ20:FT20"/>
    <mergeCell ref="FU20:GE20"/>
    <mergeCell ref="GF20:GP20"/>
    <mergeCell ref="GQ20:HA20"/>
    <mergeCell ref="HB20:HL20"/>
    <mergeCell ref="HM20:HW20"/>
    <mergeCell ref="EC25:EM25"/>
    <mergeCell ref="HX20:IH20"/>
    <mergeCell ref="II20:IS20"/>
    <mergeCell ref="IT20:IV20"/>
    <mergeCell ref="A25:K25"/>
    <mergeCell ref="W25:AG25"/>
    <mergeCell ref="AH25:AR25"/>
    <mergeCell ref="AS25:BC25"/>
    <mergeCell ref="BD25:BN25"/>
    <mergeCell ref="BO25:BY25"/>
    <mergeCell ref="EY25:FI25"/>
    <mergeCell ref="FJ25:FT25"/>
    <mergeCell ref="FU25:GE25"/>
    <mergeCell ref="GF25:GP25"/>
    <mergeCell ref="GQ25:HA25"/>
    <mergeCell ref="BZ25:CJ25"/>
    <mergeCell ref="CK25:CU25"/>
    <mergeCell ref="CV25:DF25"/>
    <mergeCell ref="DG25:DQ25"/>
    <mergeCell ref="DR25:EB25"/>
    <mergeCell ref="HB25:HL25"/>
    <mergeCell ref="HM25:HW25"/>
    <mergeCell ref="HX25:IH25"/>
    <mergeCell ref="II25:IS25"/>
    <mergeCell ref="IT25:IV25"/>
    <mergeCell ref="A26:K26"/>
    <mergeCell ref="W26:AG26"/>
    <mergeCell ref="AH26:AR26"/>
    <mergeCell ref="AS26:BC26"/>
    <mergeCell ref="EN25:EX25"/>
    <mergeCell ref="FU26:GE26"/>
    <mergeCell ref="BD26:BN26"/>
    <mergeCell ref="BO26:BY26"/>
    <mergeCell ref="BZ26:CJ26"/>
    <mergeCell ref="CK26:CU26"/>
    <mergeCell ref="CV26:DF26"/>
    <mergeCell ref="DG26:DQ26"/>
    <mergeCell ref="GQ26:HA26"/>
    <mergeCell ref="HB26:HL26"/>
    <mergeCell ref="HM26:HW26"/>
    <mergeCell ref="HX26:IH26"/>
    <mergeCell ref="II26:IS26"/>
    <mergeCell ref="DR26:EB26"/>
    <mergeCell ref="EC26:EM26"/>
    <mergeCell ref="EN26:EX26"/>
    <mergeCell ref="EY26:FI26"/>
    <mergeCell ref="FJ26:FT26"/>
    <mergeCell ref="IT26:IV26"/>
    <mergeCell ref="A27:K27"/>
    <mergeCell ref="W27:AG27"/>
    <mergeCell ref="AH27:AR27"/>
    <mergeCell ref="AS27:BC27"/>
    <mergeCell ref="BD27:BN27"/>
    <mergeCell ref="BO27:BY27"/>
    <mergeCell ref="BZ27:CJ27"/>
    <mergeCell ref="CK27:CU27"/>
    <mergeCell ref="GF26:GP26"/>
    <mergeCell ref="CV27:DF27"/>
    <mergeCell ref="DG27:DQ27"/>
    <mergeCell ref="DR27:EB27"/>
    <mergeCell ref="EC27:EM27"/>
    <mergeCell ref="EN27:EX27"/>
    <mergeCell ref="EY27:FI27"/>
    <mergeCell ref="FJ27:FT27"/>
    <mergeCell ref="FU27:GE27"/>
    <mergeCell ref="GF27:GP27"/>
    <mergeCell ref="GQ27:HA27"/>
    <mergeCell ref="HB27:HL27"/>
    <mergeCell ref="HM27:HW27"/>
    <mergeCell ref="EC28:EM28"/>
    <mergeCell ref="HX27:IH27"/>
    <mergeCell ref="II27:IS27"/>
    <mergeCell ref="IT27:IV27"/>
    <mergeCell ref="A28:K28"/>
    <mergeCell ref="W28:AG28"/>
    <mergeCell ref="AH28:AR28"/>
    <mergeCell ref="AS28:BC28"/>
    <mergeCell ref="BD28:BN28"/>
    <mergeCell ref="BO28:BY28"/>
    <mergeCell ref="EY28:FI28"/>
    <mergeCell ref="FJ28:FT28"/>
    <mergeCell ref="FU28:GE28"/>
    <mergeCell ref="GF28:GP28"/>
    <mergeCell ref="GQ28:HA28"/>
    <mergeCell ref="BZ28:CJ28"/>
    <mergeCell ref="CK28:CU28"/>
    <mergeCell ref="CV28:DF28"/>
    <mergeCell ref="DG28:DQ28"/>
    <mergeCell ref="DR28:EB28"/>
    <mergeCell ref="HB28:HL28"/>
    <mergeCell ref="HM28:HW28"/>
    <mergeCell ref="HX28:IH28"/>
    <mergeCell ref="II28:IS28"/>
    <mergeCell ref="IT28:IV28"/>
    <mergeCell ref="A29:K29"/>
    <mergeCell ref="W29:AG29"/>
    <mergeCell ref="AH29:AR29"/>
    <mergeCell ref="AS29:BC29"/>
    <mergeCell ref="EN28:EX28"/>
    <mergeCell ref="FU29:GE29"/>
    <mergeCell ref="BD29:BN29"/>
    <mergeCell ref="BO29:BY29"/>
    <mergeCell ref="BZ29:CJ29"/>
    <mergeCell ref="CK29:CU29"/>
    <mergeCell ref="CV29:DF29"/>
    <mergeCell ref="DG29:DQ29"/>
    <mergeCell ref="GQ29:HA29"/>
    <mergeCell ref="HB29:HL29"/>
    <mergeCell ref="HM29:HW29"/>
    <mergeCell ref="HX29:IH29"/>
    <mergeCell ref="II29:IS29"/>
    <mergeCell ref="DR29:EB29"/>
    <mergeCell ref="EC29:EM29"/>
    <mergeCell ref="EN29:EX29"/>
    <mergeCell ref="EY29:FI29"/>
    <mergeCell ref="FJ29:FT29"/>
    <mergeCell ref="IT29:IV29"/>
    <mergeCell ref="A30:K30"/>
    <mergeCell ref="W30:AG30"/>
    <mergeCell ref="AH30:AR30"/>
    <mergeCell ref="AS30:BC30"/>
    <mergeCell ref="BD30:BN30"/>
    <mergeCell ref="BO30:BY30"/>
    <mergeCell ref="BZ30:CJ30"/>
    <mergeCell ref="CK30:CU30"/>
    <mergeCell ref="GF29:GP29"/>
    <mergeCell ref="CV30:DF30"/>
    <mergeCell ref="DG30:DQ30"/>
    <mergeCell ref="DR30:EB30"/>
    <mergeCell ref="EC30:EM30"/>
    <mergeCell ref="EN30:EX30"/>
    <mergeCell ref="EY30:FI30"/>
    <mergeCell ref="FJ30:FT30"/>
    <mergeCell ref="FU30:GE30"/>
    <mergeCell ref="GF30:GP30"/>
    <mergeCell ref="GQ30:HA30"/>
    <mergeCell ref="HB30:HL30"/>
    <mergeCell ref="HM30:HW30"/>
    <mergeCell ref="EC31:EM31"/>
    <mergeCell ref="HX30:IH30"/>
    <mergeCell ref="II30:IS30"/>
    <mergeCell ref="IT30:IV30"/>
    <mergeCell ref="A31:K31"/>
    <mergeCell ref="W31:AG31"/>
    <mergeCell ref="AH31:AR31"/>
    <mergeCell ref="AS31:BC31"/>
    <mergeCell ref="BD31:BN31"/>
    <mergeCell ref="BO31:BY31"/>
    <mergeCell ref="EY31:FI31"/>
    <mergeCell ref="FJ31:FT31"/>
    <mergeCell ref="FU31:GE31"/>
    <mergeCell ref="GF31:GP31"/>
    <mergeCell ref="GQ31:HA31"/>
    <mergeCell ref="BZ31:CJ31"/>
    <mergeCell ref="CK31:CU31"/>
    <mergeCell ref="CV31:DF31"/>
    <mergeCell ref="DG31:DQ31"/>
    <mergeCell ref="DR31:EB31"/>
    <mergeCell ref="HB31:HL31"/>
    <mergeCell ref="HM31:HW31"/>
    <mergeCell ref="HX31:IH31"/>
    <mergeCell ref="II31:IS31"/>
    <mergeCell ref="IT31:IV31"/>
    <mergeCell ref="A32:K32"/>
    <mergeCell ref="W32:AG32"/>
    <mergeCell ref="AH32:AR32"/>
    <mergeCell ref="AS32:BC32"/>
    <mergeCell ref="EN31:EX31"/>
    <mergeCell ref="FU32:GE32"/>
    <mergeCell ref="BD32:BN32"/>
    <mergeCell ref="BO32:BY32"/>
    <mergeCell ref="BZ32:CJ32"/>
    <mergeCell ref="CK32:CU32"/>
    <mergeCell ref="CV32:DF32"/>
    <mergeCell ref="DG32:DQ32"/>
    <mergeCell ref="GQ32:HA32"/>
    <mergeCell ref="HB32:HL32"/>
    <mergeCell ref="HM32:HW32"/>
    <mergeCell ref="HX32:IH32"/>
    <mergeCell ref="II32:IS32"/>
    <mergeCell ref="DR32:EB32"/>
    <mergeCell ref="EC32:EM32"/>
    <mergeCell ref="EN32:EX32"/>
    <mergeCell ref="EY32:FI32"/>
    <mergeCell ref="FJ32:FT32"/>
    <mergeCell ref="IT32:IV32"/>
    <mergeCell ref="A33:K33"/>
    <mergeCell ref="W33:AG33"/>
    <mergeCell ref="AH33:AR33"/>
    <mergeCell ref="AS33:BC33"/>
    <mergeCell ref="BD33:BN33"/>
    <mergeCell ref="BO33:BY33"/>
    <mergeCell ref="BZ33:CJ33"/>
    <mergeCell ref="CK33:CU33"/>
    <mergeCell ref="GF32:GP32"/>
    <mergeCell ref="CV33:DF33"/>
    <mergeCell ref="DG33:DQ33"/>
    <mergeCell ref="DR33:EB33"/>
    <mergeCell ref="EC33:EM33"/>
    <mergeCell ref="EN33:EX33"/>
    <mergeCell ref="EY33:FI33"/>
    <mergeCell ref="FJ33:FT33"/>
    <mergeCell ref="FU33:GE33"/>
    <mergeCell ref="GF33:GP33"/>
    <mergeCell ref="GQ33:HA33"/>
    <mergeCell ref="HB33:HL33"/>
    <mergeCell ref="HM33:HW33"/>
    <mergeCell ref="EC34:EM34"/>
    <mergeCell ref="HX33:IH33"/>
    <mergeCell ref="II33:IS33"/>
    <mergeCell ref="IT33:IV33"/>
    <mergeCell ref="A34:K34"/>
    <mergeCell ref="W34:AG34"/>
    <mergeCell ref="AH34:AR34"/>
    <mergeCell ref="AS34:BC34"/>
    <mergeCell ref="BD34:BN34"/>
    <mergeCell ref="BO34:BY34"/>
    <mergeCell ref="EY34:FI34"/>
    <mergeCell ref="FJ34:FT34"/>
    <mergeCell ref="FU34:GE34"/>
    <mergeCell ref="GF34:GP34"/>
    <mergeCell ref="GQ34:HA34"/>
    <mergeCell ref="BZ34:CJ34"/>
    <mergeCell ref="CK34:CU34"/>
    <mergeCell ref="CV34:DF34"/>
    <mergeCell ref="DG34:DQ34"/>
    <mergeCell ref="DR34:EB34"/>
    <mergeCell ref="HB34:HL34"/>
    <mergeCell ref="HM34:HW34"/>
    <mergeCell ref="HX34:IH34"/>
    <mergeCell ref="II34:IS34"/>
    <mergeCell ref="IT34:IV34"/>
    <mergeCell ref="A35:K35"/>
    <mergeCell ref="W35:AG35"/>
    <mergeCell ref="AH35:AR35"/>
    <mergeCell ref="AS35:BC35"/>
    <mergeCell ref="EN34:EX34"/>
    <mergeCell ref="FU35:GE35"/>
    <mergeCell ref="BD35:BN35"/>
    <mergeCell ref="BO35:BY35"/>
    <mergeCell ref="BZ35:CJ35"/>
    <mergeCell ref="CK35:CU35"/>
    <mergeCell ref="CV35:DF35"/>
    <mergeCell ref="DG35:DQ35"/>
    <mergeCell ref="GQ35:HA35"/>
    <mergeCell ref="HB35:HL35"/>
    <mergeCell ref="HM35:HW35"/>
    <mergeCell ref="HX35:IH35"/>
    <mergeCell ref="II35:IS35"/>
    <mergeCell ref="DR35:EB35"/>
    <mergeCell ref="EC35:EM35"/>
    <mergeCell ref="EN35:EX35"/>
    <mergeCell ref="EY35:FI35"/>
    <mergeCell ref="FJ35:FT35"/>
    <mergeCell ref="IT35:IV35"/>
    <mergeCell ref="A36:K36"/>
    <mergeCell ref="W36:AG36"/>
    <mergeCell ref="AH36:AR36"/>
    <mergeCell ref="AS36:BC36"/>
    <mergeCell ref="BD36:BN36"/>
    <mergeCell ref="BO36:BY36"/>
    <mergeCell ref="BZ36:CJ36"/>
    <mergeCell ref="CK36:CU36"/>
    <mergeCell ref="GF35:GP35"/>
    <mergeCell ref="CV36:DF36"/>
    <mergeCell ref="DG36:DQ36"/>
    <mergeCell ref="DR36:EB36"/>
    <mergeCell ref="EC36:EM36"/>
    <mergeCell ref="EN36:EX36"/>
    <mergeCell ref="EY36:FI36"/>
    <mergeCell ref="FJ36:FT36"/>
    <mergeCell ref="FU36:GE36"/>
    <mergeCell ref="GF36:GP36"/>
    <mergeCell ref="GQ36:HA36"/>
    <mergeCell ref="HB36:HL36"/>
    <mergeCell ref="HM36:HW36"/>
    <mergeCell ref="EC37:EM37"/>
    <mergeCell ref="HX36:IH36"/>
    <mergeCell ref="II36:IS36"/>
    <mergeCell ref="IT36:IV36"/>
    <mergeCell ref="A37:K37"/>
    <mergeCell ref="W37:AG37"/>
    <mergeCell ref="AH37:AR37"/>
    <mergeCell ref="AS37:BC37"/>
    <mergeCell ref="BD37:BN37"/>
    <mergeCell ref="BO37:BY37"/>
    <mergeCell ref="EY37:FI37"/>
    <mergeCell ref="FJ37:FT37"/>
    <mergeCell ref="FU37:GE37"/>
    <mergeCell ref="GF37:GP37"/>
    <mergeCell ref="GQ37:HA37"/>
    <mergeCell ref="BZ37:CJ37"/>
    <mergeCell ref="CK37:CU37"/>
    <mergeCell ref="CV37:DF37"/>
    <mergeCell ref="DG37:DQ37"/>
    <mergeCell ref="DR37:EB37"/>
    <mergeCell ref="HB37:HL37"/>
    <mergeCell ref="HM37:HW37"/>
    <mergeCell ref="HX37:IH37"/>
    <mergeCell ref="II37:IS37"/>
    <mergeCell ref="IT37:IV37"/>
    <mergeCell ref="A38:K38"/>
    <mergeCell ref="W38:AG38"/>
    <mergeCell ref="AH38:AR38"/>
    <mergeCell ref="AS38:BC38"/>
    <mergeCell ref="EN37:EX37"/>
    <mergeCell ref="FU38:GE38"/>
    <mergeCell ref="BD38:BN38"/>
    <mergeCell ref="BO38:BY38"/>
    <mergeCell ref="BZ38:CJ38"/>
    <mergeCell ref="CK38:CU38"/>
    <mergeCell ref="CV38:DF38"/>
    <mergeCell ref="DG38:DQ38"/>
    <mergeCell ref="GQ38:HA38"/>
    <mergeCell ref="HB38:HL38"/>
    <mergeCell ref="HM38:HW38"/>
    <mergeCell ref="HX38:IH38"/>
    <mergeCell ref="II38:IS38"/>
    <mergeCell ref="DR38:EB38"/>
    <mergeCell ref="EC38:EM38"/>
    <mergeCell ref="EN38:EX38"/>
    <mergeCell ref="EY38:FI38"/>
    <mergeCell ref="FJ38:FT38"/>
    <mergeCell ref="IT38:IV38"/>
    <mergeCell ref="A39:K39"/>
    <mergeCell ref="W39:AG39"/>
    <mergeCell ref="AH39:AR39"/>
    <mergeCell ref="AS39:BC39"/>
    <mergeCell ref="BD39:BN39"/>
    <mergeCell ref="BO39:BY39"/>
    <mergeCell ref="BZ39:CJ39"/>
    <mergeCell ref="CK39:CU39"/>
    <mergeCell ref="GF38:GP38"/>
    <mergeCell ref="CV39:DF39"/>
    <mergeCell ref="DG39:DQ39"/>
    <mergeCell ref="DR39:EB39"/>
    <mergeCell ref="EC39:EM39"/>
    <mergeCell ref="EN39:EX39"/>
    <mergeCell ref="EY39:FI39"/>
    <mergeCell ref="FJ39:FT39"/>
    <mergeCell ref="FU39:GE39"/>
    <mergeCell ref="GF39:GP39"/>
    <mergeCell ref="GQ39:HA39"/>
    <mergeCell ref="HB39:HL39"/>
    <mergeCell ref="HM39:HW39"/>
    <mergeCell ref="EC40:EM40"/>
    <mergeCell ref="HX39:IH39"/>
    <mergeCell ref="II39:IS39"/>
    <mergeCell ref="IT39:IV39"/>
    <mergeCell ref="A40:K40"/>
    <mergeCell ref="W40:AG40"/>
    <mergeCell ref="AH40:AR40"/>
    <mergeCell ref="AS40:BC40"/>
    <mergeCell ref="BD40:BN40"/>
    <mergeCell ref="BO40:BY40"/>
    <mergeCell ref="EY40:FI40"/>
    <mergeCell ref="FJ40:FT40"/>
    <mergeCell ref="FU40:GE40"/>
    <mergeCell ref="GF40:GP40"/>
    <mergeCell ref="GQ40:HA40"/>
    <mergeCell ref="BZ40:CJ40"/>
    <mergeCell ref="CK40:CU40"/>
    <mergeCell ref="CV40:DF40"/>
    <mergeCell ref="DG40:DQ40"/>
    <mergeCell ref="DR40:EB40"/>
    <mergeCell ref="HB40:HL40"/>
    <mergeCell ref="HM40:HW40"/>
    <mergeCell ref="HX40:IH40"/>
    <mergeCell ref="II40:IS40"/>
    <mergeCell ref="IT40:IV40"/>
    <mergeCell ref="A41:K41"/>
    <mergeCell ref="W41:AG41"/>
    <mergeCell ref="AH41:AR41"/>
    <mergeCell ref="AS41:BC41"/>
    <mergeCell ref="EN40:EX40"/>
    <mergeCell ref="FU41:GE41"/>
    <mergeCell ref="BD41:BN41"/>
    <mergeCell ref="BO41:BY41"/>
    <mergeCell ref="BZ41:CJ41"/>
    <mergeCell ref="CK41:CU41"/>
    <mergeCell ref="CV41:DF41"/>
    <mergeCell ref="DG41:DQ41"/>
    <mergeCell ref="GQ41:HA41"/>
    <mergeCell ref="HB41:HL41"/>
    <mergeCell ref="HM41:HW41"/>
    <mergeCell ref="HX41:IH41"/>
    <mergeCell ref="II41:IS41"/>
    <mergeCell ref="DR41:EB41"/>
    <mergeCell ref="EC41:EM41"/>
    <mergeCell ref="EN41:EX41"/>
    <mergeCell ref="EY41:FI41"/>
    <mergeCell ref="FJ41:FT41"/>
    <mergeCell ref="IT41:IV41"/>
    <mergeCell ref="A42:K42"/>
    <mergeCell ref="W42:AG42"/>
    <mergeCell ref="AH42:AR42"/>
    <mergeCell ref="AS42:BC42"/>
    <mergeCell ref="BD42:BN42"/>
    <mergeCell ref="BO42:BY42"/>
    <mergeCell ref="BZ42:CJ42"/>
    <mergeCell ref="CK42:CU42"/>
    <mergeCell ref="GF41:GP41"/>
    <mergeCell ref="CV42:DF42"/>
    <mergeCell ref="DG42:DQ42"/>
    <mergeCell ref="DR42:EB42"/>
    <mergeCell ref="EC42:EM42"/>
    <mergeCell ref="EN42:EX42"/>
    <mergeCell ref="EY42:FI42"/>
    <mergeCell ref="FJ42:FT42"/>
    <mergeCell ref="FU42:GE42"/>
    <mergeCell ref="GF42:GP42"/>
    <mergeCell ref="GQ42:HA42"/>
    <mergeCell ref="HB42:HL42"/>
    <mergeCell ref="HM42:HW42"/>
    <mergeCell ref="EC43:EM43"/>
    <mergeCell ref="HX42:IH42"/>
    <mergeCell ref="II42:IS42"/>
    <mergeCell ref="IT42:IV42"/>
    <mergeCell ref="A43:K43"/>
    <mergeCell ref="W43:AG43"/>
    <mergeCell ref="AH43:AR43"/>
    <mergeCell ref="AS43:BC43"/>
    <mergeCell ref="BD43:BN43"/>
    <mergeCell ref="BO43:BY43"/>
    <mergeCell ref="EY43:FI43"/>
    <mergeCell ref="FJ43:FT43"/>
    <mergeCell ref="FU43:GE43"/>
    <mergeCell ref="GF43:GP43"/>
    <mergeCell ref="GQ43:HA43"/>
    <mergeCell ref="BZ43:CJ43"/>
    <mergeCell ref="CK43:CU43"/>
    <mergeCell ref="CV43:DF43"/>
    <mergeCell ref="DG43:DQ43"/>
    <mergeCell ref="DR43:EB43"/>
    <mergeCell ref="HB43:HL43"/>
    <mergeCell ref="HM43:HW43"/>
    <mergeCell ref="HX43:IH43"/>
    <mergeCell ref="II43:IS43"/>
    <mergeCell ref="IT43:IV43"/>
    <mergeCell ref="A44:K44"/>
    <mergeCell ref="W44:AG44"/>
    <mergeCell ref="AH44:AR44"/>
    <mergeCell ref="AS44:BC44"/>
    <mergeCell ref="EN43:EX43"/>
    <mergeCell ref="FU44:GE44"/>
    <mergeCell ref="BD44:BN44"/>
    <mergeCell ref="BO44:BY44"/>
    <mergeCell ref="BZ44:CJ44"/>
    <mergeCell ref="CK44:CU44"/>
    <mergeCell ref="CV44:DF44"/>
    <mergeCell ref="DG44:DQ44"/>
    <mergeCell ref="GQ44:HA44"/>
    <mergeCell ref="HB44:HL44"/>
    <mergeCell ref="HM44:HW44"/>
    <mergeCell ref="HX44:IH44"/>
    <mergeCell ref="II44:IS44"/>
    <mergeCell ref="DR44:EB44"/>
    <mergeCell ref="EC44:EM44"/>
    <mergeCell ref="EN44:EX44"/>
    <mergeCell ref="EY44:FI44"/>
    <mergeCell ref="FJ44:FT44"/>
    <mergeCell ref="IT44:IV44"/>
    <mergeCell ref="A45:K45"/>
    <mergeCell ref="W45:AG45"/>
    <mergeCell ref="AH45:AR45"/>
    <mergeCell ref="AS45:BC45"/>
    <mergeCell ref="BD45:BN45"/>
    <mergeCell ref="BO45:BY45"/>
    <mergeCell ref="BZ45:CJ45"/>
    <mergeCell ref="CK45:CU45"/>
    <mergeCell ref="GF44:GP44"/>
    <mergeCell ref="CV45:DF45"/>
    <mergeCell ref="DG45:DQ45"/>
    <mergeCell ref="DR45:EB45"/>
    <mergeCell ref="EC45:EM45"/>
    <mergeCell ref="EN45:EX45"/>
    <mergeCell ref="EY45:FI45"/>
    <mergeCell ref="FJ45:FT45"/>
    <mergeCell ref="FU45:GE45"/>
    <mergeCell ref="GF45:GP45"/>
    <mergeCell ref="GQ45:HA45"/>
    <mergeCell ref="HB45:HL45"/>
    <mergeCell ref="HM45:HW45"/>
    <mergeCell ref="EC46:EM46"/>
    <mergeCell ref="HX45:IH45"/>
    <mergeCell ref="II45:IS45"/>
    <mergeCell ref="IT45:IV45"/>
    <mergeCell ref="A46:K46"/>
    <mergeCell ref="W46:AG46"/>
    <mergeCell ref="AH46:AR46"/>
    <mergeCell ref="AS46:BC46"/>
    <mergeCell ref="BD46:BN46"/>
    <mergeCell ref="BO46:BY46"/>
    <mergeCell ref="EY46:FI46"/>
    <mergeCell ref="FJ46:FT46"/>
    <mergeCell ref="FU46:GE46"/>
    <mergeCell ref="GF46:GP46"/>
    <mergeCell ref="GQ46:HA46"/>
    <mergeCell ref="BZ46:CJ46"/>
    <mergeCell ref="CK46:CU46"/>
    <mergeCell ref="CV46:DF46"/>
    <mergeCell ref="DG46:DQ46"/>
    <mergeCell ref="DR46:EB46"/>
    <mergeCell ref="HB46:HL46"/>
    <mergeCell ref="HM46:HW46"/>
    <mergeCell ref="HX46:IH46"/>
    <mergeCell ref="II46:IS46"/>
    <mergeCell ref="IT46:IV46"/>
    <mergeCell ref="A47:K47"/>
    <mergeCell ref="W47:AG47"/>
    <mergeCell ref="AH47:AR47"/>
    <mergeCell ref="AS47:BC47"/>
    <mergeCell ref="EN46:EX46"/>
    <mergeCell ref="FU47:GE47"/>
    <mergeCell ref="BD47:BN47"/>
    <mergeCell ref="BO47:BY47"/>
    <mergeCell ref="BZ47:CJ47"/>
    <mergeCell ref="CK47:CU47"/>
    <mergeCell ref="CV47:DF47"/>
    <mergeCell ref="DG47:DQ47"/>
    <mergeCell ref="GQ47:HA47"/>
    <mergeCell ref="HB47:HL47"/>
    <mergeCell ref="HM47:HW47"/>
    <mergeCell ref="HX47:IH47"/>
    <mergeCell ref="II47:IS47"/>
    <mergeCell ref="DR47:EB47"/>
    <mergeCell ref="EC47:EM47"/>
    <mergeCell ref="EN47:EX47"/>
    <mergeCell ref="EY47:FI47"/>
    <mergeCell ref="FJ47:FT47"/>
    <mergeCell ref="IT47:IV47"/>
    <mergeCell ref="A48:K48"/>
    <mergeCell ref="W48:AG48"/>
    <mergeCell ref="AH48:AR48"/>
    <mergeCell ref="AS48:BC48"/>
    <mergeCell ref="BD48:BN48"/>
    <mergeCell ref="BO48:BY48"/>
    <mergeCell ref="BZ48:CJ48"/>
    <mergeCell ref="CK48:CU48"/>
    <mergeCell ref="GF47:GP47"/>
    <mergeCell ref="CV48:DF48"/>
    <mergeCell ref="DG48:DQ48"/>
    <mergeCell ref="DR48:EB48"/>
    <mergeCell ref="EC48:EM48"/>
    <mergeCell ref="EN48:EX48"/>
    <mergeCell ref="EY48:FI48"/>
    <mergeCell ref="FJ48:FT48"/>
    <mergeCell ref="FU48:GE48"/>
    <mergeCell ref="GF48:GP48"/>
    <mergeCell ref="GQ48:HA48"/>
    <mergeCell ref="HB48:HL48"/>
    <mergeCell ref="HM48:HW48"/>
    <mergeCell ref="EC49:EM49"/>
    <mergeCell ref="HX48:IH48"/>
    <mergeCell ref="II48:IS48"/>
    <mergeCell ref="IT48:IV48"/>
    <mergeCell ref="A49:K49"/>
    <mergeCell ref="W49:AG49"/>
    <mergeCell ref="AH49:AR49"/>
    <mergeCell ref="AS49:BC49"/>
    <mergeCell ref="BD49:BN49"/>
    <mergeCell ref="BO49:BY49"/>
    <mergeCell ref="EY49:FI49"/>
    <mergeCell ref="FJ49:FT49"/>
    <mergeCell ref="FU49:GE49"/>
    <mergeCell ref="GF49:GP49"/>
    <mergeCell ref="GQ49:HA49"/>
    <mergeCell ref="BZ49:CJ49"/>
    <mergeCell ref="CK49:CU49"/>
    <mergeCell ref="CV49:DF49"/>
    <mergeCell ref="DG49:DQ49"/>
    <mergeCell ref="DR49:EB49"/>
    <mergeCell ref="HB49:HL49"/>
    <mergeCell ref="HM49:HW49"/>
    <mergeCell ref="HX49:IH49"/>
    <mergeCell ref="II49:IS49"/>
    <mergeCell ref="IT49:IV49"/>
    <mergeCell ref="A50:K50"/>
    <mergeCell ref="W50:AG50"/>
    <mergeCell ref="AH50:AR50"/>
    <mergeCell ref="AS50:BC50"/>
    <mergeCell ref="EN49:EX49"/>
    <mergeCell ref="FU50:GE50"/>
    <mergeCell ref="BD50:BN50"/>
    <mergeCell ref="BO50:BY50"/>
    <mergeCell ref="BZ50:CJ50"/>
    <mergeCell ref="CK50:CU50"/>
    <mergeCell ref="CV50:DF50"/>
    <mergeCell ref="DG50:DQ50"/>
    <mergeCell ref="GQ50:HA50"/>
    <mergeCell ref="HB50:HL50"/>
    <mergeCell ref="HM50:HW50"/>
    <mergeCell ref="HX50:IH50"/>
    <mergeCell ref="II50:IS50"/>
    <mergeCell ref="DR50:EB50"/>
    <mergeCell ref="EC50:EM50"/>
    <mergeCell ref="EN50:EX50"/>
    <mergeCell ref="EY50:FI50"/>
    <mergeCell ref="FJ50:FT50"/>
    <mergeCell ref="IT50:IV50"/>
    <mergeCell ref="A51:K51"/>
    <mergeCell ref="W51:AG51"/>
    <mergeCell ref="AH51:AR51"/>
    <mergeCell ref="AS51:BC51"/>
    <mergeCell ref="BD51:BN51"/>
    <mergeCell ref="BO51:BY51"/>
    <mergeCell ref="BZ51:CJ51"/>
    <mergeCell ref="CK51:CU51"/>
    <mergeCell ref="GF50:GP50"/>
    <mergeCell ref="CV51:DF51"/>
    <mergeCell ref="DG51:DQ51"/>
    <mergeCell ref="DR51:EB51"/>
    <mergeCell ref="EC51:EM51"/>
    <mergeCell ref="EN51:EX51"/>
    <mergeCell ref="EY51:FI51"/>
    <mergeCell ref="FJ51:FT51"/>
    <mergeCell ref="FU51:GE51"/>
    <mergeCell ref="GF51:GP51"/>
    <mergeCell ref="GQ51:HA51"/>
    <mergeCell ref="HB51:HL51"/>
    <mergeCell ref="HM51:HW51"/>
    <mergeCell ref="EC52:EM52"/>
    <mergeCell ref="HX51:IH51"/>
    <mergeCell ref="II51:IS51"/>
    <mergeCell ref="IT51:IV51"/>
    <mergeCell ref="A52:K52"/>
    <mergeCell ref="W52:AG52"/>
    <mergeCell ref="AH52:AR52"/>
    <mergeCell ref="AS52:BC52"/>
    <mergeCell ref="BD52:BN52"/>
    <mergeCell ref="BO52:BY52"/>
    <mergeCell ref="EY52:FI52"/>
    <mergeCell ref="FJ52:FT52"/>
    <mergeCell ref="FU52:GE52"/>
    <mergeCell ref="GF52:GP52"/>
    <mergeCell ref="GQ52:HA52"/>
    <mergeCell ref="BZ52:CJ52"/>
    <mergeCell ref="CK52:CU52"/>
    <mergeCell ref="CV52:DF52"/>
    <mergeCell ref="DG52:DQ52"/>
    <mergeCell ref="DR52:EB52"/>
    <mergeCell ref="HB52:HL52"/>
    <mergeCell ref="HM52:HW52"/>
    <mergeCell ref="HX52:IH52"/>
    <mergeCell ref="II52:IS52"/>
    <mergeCell ref="IT52:IV52"/>
    <mergeCell ref="A53:K53"/>
    <mergeCell ref="W53:AG53"/>
    <mergeCell ref="AH53:AR53"/>
    <mergeCell ref="AS53:BC53"/>
    <mergeCell ref="EN52:EX52"/>
    <mergeCell ref="FU53:GE53"/>
    <mergeCell ref="BD53:BN53"/>
    <mergeCell ref="BO53:BY53"/>
    <mergeCell ref="BZ53:CJ53"/>
    <mergeCell ref="CK53:CU53"/>
    <mergeCell ref="CV53:DF53"/>
    <mergeCell ref="DG53:DQ53"/>
    <mergeCell ref="GQ53:HA53"/>
    <mergeCell ref="HB53:HL53"/>
    <mergeCell ref="HM53:HW53"/>
    <mergeCell ref="HX53:IH53"/>
    <mergeCell ref="II53:IS53"/>
    <mergeCell ref="DR53:EB53"/>
    <mergeCell ref="EC53:EM53"/>
    <mergeCell ref="EN53:EX53"/>
    <mergeCell ref="EY53:FI53"/>
    <mergeCell ref="FJ53:FT53"/>
    <mergeCell ref="IT53:IV53"/>
    <mergeCell ref="A54:K54"/>
    <mergeCell ref="W54:AG54"/>
    <mergeCell ref="AH54:AR54"/>
    <mergeCell ref="AS54:BC54"/>
    <mergeCell ref="BD54:BN54"/>
    <mergeCell ref="BO54:BY54"/>
    <mergeCell ref="BZ54:CJ54"/>
    <mergeCell ref="CK54:CU54"/>
    <mergeCell ref="GF53:GP53"/>
    <mergeCell ref="CV54:DF54"/>
    <mergeCell ref="DG54:DQ54"/>
    <mergeCell ref="DR54:EB54"/>
    <mergeCell ref="EC54:EM54"/>
    <mergeCell ref="EN54:EX54"/>
    <mergeCell ref="EY54:FI54"/>
    <mergeCell ref="FJ54:FT54"/>
    <mergeCell ref="FU54:GE54"/>
    <mergeCell ref="GF54:GP54"/>
    <mergeCell ref="GQ54:HA54"/>
    <mergeCell ref="HB54:HL54"/>
    <mergeCell ref="HM54:HW54"/>
    <mergeCell ref="EC55:EM55"/>
    <mergeCell ref="HX54:IH54"/>
    <mergeCell ref="II54:IS54"/>
    <mergeCell ref="IT54:IV54"/>
    <mergeCell ref="A55:K55"/>
    <mergeCell ref="W55:AG55"/>
    <mergeCell ref="AH55:AR55"/>
    <mergeCell ref="AS55:BC55"/>
    <mergeCell ref="BD55:BN55"/>
    <mergeCell ref="BO55:BY55"/>
    <mergeCell ref="EY55:FI55"/>
    <mergeCell ref="FJ55:FT55"/>
    <mergeCell ref="FU55:GE55"/>
    <mergeCell ref="GF55:GP55"/>
    <mergeCell ref="GQ55:HA55"/>
    <mergeCell ref="BZ55:CJ55"/>
    <mergeCell ref="CK55:CU55"/>
    <mergeCell ref="CV55:DF55"/>
    <mergeCell ref="DG55:DQ55"/>
    <mergeCell ref="DR55:EB55"/>
    <mergeCell ref="HB55:HL55"/>
    <mergeCell ref="HM55:HW55"/>
    <mergeCell ref="HX55:IH55"/>
    <mergeCell ref="II55:IS55"/>
    <mergeCell ref="IT55:IV55"/>
    <mergeCell ref="A56:K56"/>
    <mergeCell ref="W56:AG56"/>
    <mergeCell ref="AH56:AR56"/>
    <mergeCell ref="AS56:BC56"/>
    <mergeCell ref="EN55:EX55"/>
    <mergeCell ref="FU56:GE56"/>
    <mergeCell ref="BD56:BN56"/>
    <mergeCell ref="BO56:BY56"/>
    <mergeCell ref="BZ56:CJ56"/>
    <mergeCell ref="CK56:CU56"/>
    <mergeCell ref="CV56:DF56"/>
    <mergeCell ref="DG56:DQ56"/>
    <mergeCell ref="GQ56:HA56"/>
    <mergeCell ref="HB56:HL56"/>
    <mergeCell ref="HM56:HW56"/>
    <mergeCell ref="HX56:IH56"/>
    <mergeCell ref="II56:IS56"/>
    <mergeCell ref="DR56:EB56"/>
    <mergeCell ref="EC56:EM56"/>
    <mergeCell ref="EN56:EX56"/>
    <mergeCell ref="EY56:FI56"/>
    <mergeCell ref="FJ56:FT56"/>
    <mergeCell ref="IT56:IV56"/>
    <mergeCell ref="A57:K57"/>
    <mergeCell ref="W57:AG57"/>
    <mergeCell ref="AH57:AR57"/>
    <mergeCell ref="AS57:BC57"/>
    <mergeCell ref="BD57:BN57"/>
    <mergeCell ref="BO57:BY57"/>
    <mergeCell ref="BZ57:CJ57"/>
    <mergeCell ref="CK57:CU57"/>
    <mergeCell ref="GF56:GP56"/>
    <mergeCell ref="CV57:DF57"/>
    <mergeCell ref="DG57:DQ57"/>
    <mergeCell ref="DR57:EB57"/>
    <mergeCell ref="EC57:EM57"/>
    <mergeCell ref="EN57:EX57"/>
    <mergeCell ref="EY57:FI57"/>
    <mergeCell ref="FJ57:FT57"/>
    <mergeCell ref="FU57:GE57"/>
    <mergeCell ref="GF57:GP57"/>
    <mergeCell ref="GQ57:HA57"/>
    <mergeCell ref="HB57:HL57"/>
    <mergeCell ref="HM57:HW57"/>
    <mergeCell ref="EC58:EM58"/>
    <mergeCell ref="HX57:IH57"/>
    <mergeCell ref="II57:IS57"/>
    <mergeCell ref="IT57:IV57"/>
    <mergeCell ref="A58:K58"/>
    <mergeCell ref="W58:AG58"/>
    <mergeCell ref="AH58:AR58"/>
    <mergeCell ref="AS58:BC58"/>
    <mergeCell ref="BD58:BN58"/>
    <mergeCell ref="BO58:BY58"/>
    <mergeCell ref="EY58:FI58"/>
    <mergeCell ref="FJ58:FT58"/>
    <mergeCell ref="FU58:GE58"/>
    <mergeCell ref="GF58:GP58"/>
    <mergeCell ref="GQ58:HA58"/>
    <mergeCell ref="BZ58:CJ58"/>
    <mergeCell ref="CK58:CU58"/>
    <mergeCell ref="CV58:DF58"/>
    <mergeCell ref="DG58:DQ58"/>
    <mergeCell ref="DR58:EB58"/>
    <mergeCell ref="HB58:HL58"/>
    <mergeCell ref="HM58:HW58"/>
    <mergeCell ref="HX58:IH58"/>
    <mergeCell ref="II58:IS58"/>
    <mergeCell ref="IT58:IV58"/>
    <mergeCell ref="A59:K59"/>
    <mergeCell ref="W59:AG59"/>
    <mergeCell ref="AH59:AR59"/>
    <mergeCell ref="AS59:BC59"/>
    <mergeCell ref="EN58:EX58"/>
    <mergeCell ref="FU59:GE59"/>
    <mergeCell ref="BD59:BN59"/>
    <mergeCell ref="BO59:BY59"/>
    <mergeCell ref="BZ59:CJ59"/>
    <mergeCell ref="CK59:CU59"/>
    <mergeCell ref="CV59:DF59"/>
    <mergeCell ref="DG59:DQ59"/>
    <mergeCell ref="GQ59:HA59"/>
    <mergeCell ref="HB59:HL59"/>
    <mergeCell ref="HM59:HW59"/>
    <mergeCell ref="HX59:IH59"/>
    <mergeCell ref="II59:IS59"/>
    <mergeCell ref="DR59:EB59"/>
    <mergeCell ref="EC59:EM59"/>
    <mergeCell ref="EN59:EX59"/>
    <mergeCell ref="EY59:FI59"/>
    <mergeCell ref="FJ59:FT59"/>
    <mergeCell ref="IT59:IV59"/>
    <mergeCell ref="A60:K60"/>
    <mergeCell ref="W60:AG60"/>
    <mergeCell ref="AH60:AR60"/>
    <mergeCell ref="AS60:BC60"/>
    <mergeCell ref="BD60:BN60"/>
    <mergeCell ref="BO60:BY60"/>
    <mergeCell ref="BZ60:CJ60"/>
    <mergeCell ref="CK60:CU60"/>
    <mergeCell ref="GF59:GP59"/>
    <mergeCell ref="CV60:DF60"/>
    <mergeCell ref="DG60:DQ60"/>
    <mergeCell ref="DR60:EB60"/>
    <mergeCell ref="EC60:EM60"/>
    <mergeCell ref="EN60:EX60"/>
    <mergeCell ref="EY60:FI60"/>
    <mergeCell ref="FJ60:FT60"/>
    <mergeCell ref="FU60:GE60"/>
    <mergeCell ref="GF60:GP60"/>
    <mergeCell ref="GQ60:HA60"/>
    <mergeCell ref="HB60:HL60"/>
    <mergeCell ref="HM60:HW60"/>
    <mergeCell ref="EC61:EM61"/>
    <mergeCell ref="HX60:IH60"/>
    <mergeCell ref="II60:IS60"/>
    <mergeCell ref="IT60:IV60"/>
    <mergeCell ref="A61:K61"/>
    <mergeCell ref="W61:AG61"/>
    <mergeCell ref="AH61:AR61"/>
    <mergeCell ref="AS61:BC61"/>
    <mergeCell ref="BD61:BN61"/>
    <mergeCell ref="BO61:BY61"/>
    <mergeCell ref="EY61:FI61"/>
    <mergeCell ref="FJ61:FT61"/>
    <mergeCell ref="FU61:GE61"/>
    <mergeCell ref="GF61:GP61"/>
    <mergeCell ref="GQ61:HA61"/>
    <mergeCell ref="BZ61:CJ61"/>
    <mergeCell ref="CK61:CU61"/>
    <mergeCell ref="CV61:DF61"/>
    <mergeCell ref="DG61:DQ61"/>
    <mergeCell ref="DR61:EB61"/>
    <mergeCell ref="HB61:HL61"/>
    <mergeCell ref="HM61:HW61"/>
    <mergeCell ref="HX61:IH61"/>
    <mergeCell ref="II61:IS61"/>
    <mergeCell ref="IT61:IV61"/>
    <mergeCell ref="A62:K62"/>
    <mergeCell ref="W62:AG62"/>
    <mergeCell ref="AH62:AR62"/>
    <mergeCell ref="AS62:BC62"/>
    <mergeCell ref="EN61:EX61"/>
    <mergeCell ref="FU62:GE62"/>
    <mergeCell ref="BD62:BN62"/>
    <mergeCell ref="BO62:BY62"/>
    <mergeCell ref="BZ62:CJ62"/>
    <mergeCell ref="CK62:CU62"/>
    <mergeCell ref="CV62:DF62"/>
    <mergeCell ref="DG62:DQ62"/>
    <mergeCell ref="GQ62:HA62"/>
    <mergeCell ref="HB62:HL62"/>
    <mergeCell ref="HM62:HW62"/>
    <mergeCell ref="HX62:IH62"/>
    <mergeCell ref="II62:IS62"/>
    <mergeCell ref="DR62:EB62"/>
    <mergeCell ref="EC62:EM62"/>
    <mergeCell ref="EN62:EX62"/>
    <mergeCell ref="EY62:FI62"/>
    <mergeCell ref="FJ62:FT62"/>
    <mergeCell ref="IT62:IV62"/>
    <mergeCell ref="A63:K63"/>
    <mergeCell ref="W63:AG63"/>
    <mergeCell ref="AH63:AR63"/>
    <mergeCell ref="AS63:BC63"/>
    <mergeCell ref="BD63:BN63"/>
    <mergeCell ref="BO63:BY63"/>
    <mergeCell ref="BZ63:CJ63"/>
    <mergeCell ref="CK63:CU63"/>
    <mergeCell ref="GF62:GP62"/>
    <mergeCell ref="CV63:DF63"/>
    <mergeCell ref="DG63:DQ63"/>
    <mergeCell ref="DR63:EB63"/>
    <mergeCell ref="EC63:EM63"/>
    <mergeCell ref="EN63:EX63"/>
    <mergeCell ref="EY63:FI63"/>
    <mergeCell ref="HX63:IH63"/>
    <mergeCell ref="II63:IS63"/>
    <mergeCell ref="IT63:IV63"/>
    <mergeCell ref="FJ63:FT63"/>
    <mergeCell ref="FU63:GE63"/>
    <mergeCell ref="GF63:GP63"/>
    <mergeCell ref="GQ63:HA63"/>
    <mergeCell ref="HB63:HL63"/>
    <mergeCell ref="HM63:HW63"/>
  </mergeCells>
  <hyperlinks>
    <hyperlink ref="A6" location="'Tab. H2-10A'!A1" display="Abb. H2-10A: Kinder mit nicht deutscher Familiensprache und Migrationshintergrund in Kindertageseinrichtungen und Tagespflege 2006 bis 2015 nach Altersgruppen (in %)"/>
    <hyperlink ref="A7:N7" location="'Abb. H2-11A'!A1" display="Abb. H2-11A: Nutzungswahrscheinlichkeit von Angeboten frühkindlicher Bildung bei unter 3-Jährigen, deren Eltern beide zugewandert sind und deren Mutter erwerbstätig ist, 2009 und 2013/14 nach Altersmonaten (in %) "/>
    <hyperlink ref="A8:N8" location="'Abb. H2-12A'!A1" display="Abb. H2-12A: Deutsche und ausländische Absolventinnen und Absolventen bzw. Abgängerinnen und Abgänger allgemeinbildender und beruflicher Schulen 2004 und 2014 nach Abschlussarten (in % der Wohnbevölkerung im jeweils typischen Abschlussalter)"/>
    <hyperlink ref="A9" location="'Abb. H2-13A'!A1" display="Abb. H2-13A: Neuzugänge zur beruflichen Bildung 2014 in 11 Ländern nach Ausbildungssektoren, Staatsangehörigkeit und Herkunftsregion (in %)"/>
    <hyperlink ref="A10" location="'Abb. H2-14A'!A1" display="Abb. H2-14A: Lese- und alltagsmathematische und technologiebasierte Problemlösekompetenz Erwachsener in Deutschland nach Migrationshintergrund (in Kompetenzpunkten)"/>
    <hyperlink ref="A11" location="'Tab. H2-1A'!A1" display="Tab. H2-1A: Quote der Bildungsbeteiligung von Kindern in Tageseinrichtungen und Tagespflege 2009 und 2013 bis 2015 nach Migrationshintergrund, Altersgruppen und Ländern"/>
    <hyperlink ref="A12" location="'Tab. H2-2A'!A1" display="Tab. H2-2A: Kinder in Tageseinrichtungen und Tagespflege 2015 nach Migrationshintergrund, Familiensprache und Altersjahren"/>
    <hyperlink ref="A13" location="'Tab. H2-3A'!A1" display="Tab. H2-3A: Kinder in Tageseinrichtungen 2015 nach Migrationshintergrund, Familiensprache,  Altersgruppen und Ländern (in %) "/>
    <hyperlink ref="A14" location="'Tab. H2-4A'!A1" display="Tab. H2-4A: Kinder in Tageseinrichtungen 2015 nach Migrationshintergrund, Familiensprache, Alters- und Trägergruppen"/>
    <hyperlink ref="A15" location="'Tab. H2-5A'!A1" display="Tab. H2-5A: Schulen nach Schüleranteil mit nicht deutscher Staatsangehörigkeit und Familiensprache im Schuljahr 2014/15 nach Ländern (in %)"/>
    <hyperlink ref="A16" location="'Tab. H2-6A'!A1" display="Tab. H2-6A: Verteilung der Schülerinnen und Schüler auf die Schularten 2006 bis 2014 nach deutscher und nicht deutscher Staatsangehörigkeit (in %)"/>
    <hyperlink ref="A17" location="'Tab. H2-7A'!A1" display="Tab. H2-7A: Ausbildungsteilnehmerinnen und -teilnehmer 2005 und 2013 nach Ausbildungsart, Migrationshintergrund, Herkunftsländern und Zuwanderungsgeneration "/>
    <hyperlink ref="A18" location="'Tab. H2-8A'!A1" display="Tab. H2-8A: Junge Erwachsene (30- bis unter 35-Jährige) nach höchstem beruflichen Bildungsabschluss, Erwerbsstatus, Migrationshintergrund und Geschlecht 2013 (in %)"/>
    <hyperlink ref="A19" location="'Tab. H2-9A'!A1" display="Tab. H2-9A: Anteil Studierender mit Migrationshintergrund 2005 und 2013 (in %)"/>
    <hyperlink ref="A20" location="'Tab. H2-10A'!A1" display="Tab. H2-10A: Studienanfängerinnen und -anfänger mit Migrationshintergrund nach Generation, Geschlecht, Art der besuchten Hochschule und sozialer Herkunft im Wintersemester 2010/11"/>
    <hyperlink ref="A31:N31" location="'Tab. H2-15web'!A1" display="Tab. H2-15web: Anteile der Abgängerinnen und Abgänger ohne Hauptschulabschluss und Anteile der Absolventinnen und Absolventen mit Studienberechtigung an allen Absolventinnen und Absolventen im Schuljahr 2013/14 nach Migrationsmerkmalen und Ländern (in %)"/>
    <hyperlink ref="A25" location="'Abb. H2-15web'!A1" display="Abb. H2-15web: Kinder mit nicht deutscher Familiensprache und Migrationshintergrund in Kindertageseinrichtungen und Tagespflege 2015 nach Altersjahren (in %)"/>
    <hyperlink ref="A26" location="'Abb. H2-16web'!A1" display="Abb. H2-16web: Bandbreite der Studierquoten der Studienberechtigten 2008 im Vergleich von zweiter (halbes Jahr nach Schulabschluss) und dritter (viereinhalb Jahre danach) "/>
    <hyperlink ref="A27:N27" location="'Tab. H2-11web'!A1" display="Tab. H2-11web: Multivariates Modell zur Bildungsbeteiligung von Kindern im Alter von unter 3 Jahren in Tageseinrichtungen und Tagespflege 2009 und 2013/14 (logistische Regression, dargestellt sind average marginal effects)"/>
    <hyperlink ref="A28" location="'Tab. H2-12web'!A1" display="Tab. H2-12web: Einstellungen von Eltern mit unter 6-Jährigen zur Betreuung in Kindertageseinrichtungen nach Migrationshintergrund (in %) "/>
    <hyperlink ref="A29" location="'Tab. H2-13web'!A1" display="Tab. H2-13web: Zustimmung von Eltern unter 6-jähriger Kinder in Bezug auf Kriterien bei der Wahl der aktuellen Betreuungseinrichtung nach Migrationshintergrund (in %)"/>
    <hyperlink ref="A32:N32" location="'Abb. H2-16web'!A1" display="Tab. H2-16web: Vergleich der Anteile an 6- bis unter 18-Jährigen mit Migrationshintergrund mit dem Anteil der Schulen, die unter 10 % bzw. über 50 % Kinder mit nicht deutscher Familiensprache unterrichten, in Berlin 2014/15 nach Stadtteilen (in %)  "/>
    <hyperlink ref="A37" location="'Tab. H2-21web'!A1" display="Tab. H2-21web: Studienberechtigte 2012 mit Migrationshintergrund nach Herkunftsregionen, Geschlecht, Bildungsherkunft, Art der Hochschulreife, Art der Schule"/>
    <hyperlink ref="A30" location="'Tab. H2-14web'!A1" display="Tab. H2-14web"/>
    <hyperlink ref="A33" location="'Tab. H2-17web'!A1" display="Tab. H2-17web: Verteilung der 15-jährigen Schülerinnen und Schüler auf die Bildungsgänge nach sozioökonomischem Status und Migrationshintergrund"/>
    <hyperlink ref="A34" location="'Tab. H2-18web'!A1" display="Tab. H2-18web: Lesekompetenz von 15-Jährigen 2000 und 2012 nach Migrationshintergrund und sozioökonomischem Status (in Kompetenzpunkten)"/>
    <hyperlink ref="A35:N35" location="'Tab. H2-19web'!A1" display="Tab. H2-19web: Deutsche und ausländische Absolventinnen, Absolventen/Abgängerinnen, Abgänger allgemeinbildender und beruflicher Schulen 2004 und 2014 nach Abschlussarten und Geschlecht (in % der Wohnbevölkerung im jeweils typischen Abschlussalter)*"/>
    <hyperlink ref="A36" location="'Tab. H2-19web'!A1" display="Tab. H2-20web: Abiturnoten in Bremen, Nordrhein-Westfalen und Schleswig-Holstein im Schuljahr 2013/2014 nach Staatsangehörigkeit und Familiensprache"/>
    <hyperlink ref="A59:N59" location="'Tab. H2-43web'!A1" display="Tab. H2-43web: Multivariates Modell der Entscheidung, ein Masterstudium aufzunehmen beim Studienberechtigtenjahrgang 2008, viereinhalb Jahre nach Schulabschluss (logistische Regression, ausgewiesen sind average marginal effects)"/>
    <hyperlink ref="A58" location="'Tab. H2-42web'!A1" display="Tab. H2-42web: Einflüsse auf die Lesefähigkeit von Studierenden in der Studienanfängerkohorte 2010/11 des NEPS (OLS-Regression, ausgewiesen sind die Regressionskoeffizienten)"/>
    <hyperlink ref="A57" location="'Tab. H2-41web'!A1" display="Tab. H2-41web: Einflüsse auf die Mathematikleistungen von Studierenden in der Studienanfängerkohorte 2010/11 des NEPS (OLS-Regression, ausgewiesen sind die Regressionskoeffizienten)"/>
    <hyperlink ref="A56" location="'Tab. H2-40web'!A1" display="Tab. H2-40web: Kompetenzwerte für Mathematik und Lesefähigkeiten der Studienanfängerkohorte 2010/11 des NEPS (Mittelwerte der WLE-Schätzer, Standardfehler in [ ])"/>
    <hyperlink ref="A55:N55" location="'Tab. H2-39web'!A1" display="Tab. H2-39web: Multivariates Modell der Studienentscheidung für den Studienberechtigtenjahrgang 2008, viereinhalb Jahre nach dem Schulabschluss (logistische Regression auf das abhängige Merkmal Studium vs. kein Studium, ausgewiesen sind average marginal e"/>
    <hyperlink ref="A54" location="'Tab. H2-38web'!A1" display="Tab. H2-38web: Studienerwartung der Eltern 2012 nach Migrationshintergrund, Herkunftsstaaten und Geschlecht"/>
    <hyperlink ref="A53" location="'Tab. H2-37web'!A1" display="Tab. H2-37web: Studienberechtigte mit Migrationshintergrund 2012 nach Herkunftsregionen, Geschlecht, Bildungsherkunft, Art der Hochschulreife, Art der Schule"/>
    <hyperlink ref="A52:N52" location="'Tab. H2-36web'!A1" display="Tab. H2-36web: Multivariates Modell der Studienentscheidung für den Studienberechtigtenjahrgang 2012 (logistische Regression auf das abhängige Merkmal Studium vs. kein Studium, ausgewiesen sind average marginal effects)"/>
    <hyperlink ref="A38" location="'Tab. H2-22web'!A1" display="Tab. H2-22web: Neuzugänge zur beruflichen Bildung 2014/15 nach Ausbildungssektoren, Ländern, Staatsangehörigkeit und Herkunftsregionen (in %)"/>
    <hyperlink ref="A39" location="'Tab. H2-23web'!A1" display="Tab. H2-23web: Neuzugänge in das berufliche Ausbildungssystem 2014 nach Ausbildungssektoren, Ländergruppen und Staatsangehörigkeit"/>
    <hyperlink ref="A40" location="'Tab. H2-24web'!A1" display="Tab. H2-24web: Neuverträge in der dualen Berufsausbildung nach Berufssegmenten Staatsangehörigkeit und Herkunftsregionen 2008 und 2014"/>
    <hyperlink ref="A42" location="'Tab. H2-26web'!A1" display="Tab. H2-26web: Erwerbsstatus junger Erwachsener (30- bis unter 35-Jährige) nach Erwerbsstatus, Migrationshintergrund, Herkunftsregionen, Zuwanderungsgeneration und Dauer des Aufenthalts in Deutschland 2013 (in %)"/>
    <hyperlink ref="A43" location="'Tab. H2-27web'!A1" display="Tab. H2-27web: Neuzugänge zur beruflichen Bildung 2014/15 nach Ausbildungssektoren, Ländern, Staatsangehörigkeit und Herkunftsregionen (Anzahl)"/>
    <hyperlink ref="A44" location="'Tab. H2-28web'!A1" display="Tab. H2-28web: Neuzugänge zur beruflichen Bildung 2014/15 nach Ausbildungssektoren, Ländern, Staatsangehörigkeit und Herkunftsregionen (in %)"/>
    <hyperlink ref="A45" location="'Tab. H2-29web'!A1" display="Tab. H2-29web: Studierende nach Hochschularten, Altersgruppen und Migrationsstatus 2005 und 2013"/>
    <hyperlink ref="A46" location="'Tab. H2-30web'!A1" display="Tab. H2-30web: Studienanfängerinnen und -anfänger mit Migrationshintergrund nach Herkunftsregionen im Wintersemester 2010/11 (in %)"/>
    <hyperlink ref="A47:N47" location="'Tab. H2-31web'!A1" display="Tab. H2-31web: Studienanfängerinnen und -anfänger mit Migrationshintergrund nach Interaktionssprache, Muttersprache und selbst eingeschätzten Deutschkenntnissen im Wintersemester 2010/11"/>
    <hyperlink ref="A48" location="'Tab. H2-32web'!A1" display="Tab. H2-32web: Studienanfängerinnen und -anfänger mit Migrationshintergrund nach Fachrichtungen im Wintersemester 2010/11 "/>
    <hyperlink ref="A49" location="'Tab. H2-33web'!A1" display="Tab. H2-33web: Studienanfängerinnen und -anfänger mit Migrationshintergrund nach Art des angestrebten Abschlusses im Wintersemester 2010/11"/>
    <hyperlink ref="A50" location="'Tab. H2-34web'!A1" display="Tab. H2-34web: Studierende mit Migrationshintergrund nach Herkunftsländern, Geschlecht, Hochschulart und Region 2005, 2009 und 2013 (in Tsd.)"/>
    <hyperlink ref="A51" location="'Tab. H2-35web'!A1" display="Tab. H2-35web: Studierwahrscheinlichkeit der Studienberechtigtenjahrgänge 2004 bis 2012 nach Migrationshintergrund, Geschlecht, Bildungsherkunft und Art der besuchten Schule (in %) "/>
    <hyperlink ref="A41" location="'Tab. H2-25web'!A1" display="Tab. H2-25web: Große Ausbildungsberufe mit den zehn höchsten und niedrigsten Ausländeranteilen unter den Neuverträgen 2014 nach Geschlecht"/>
    <hyperlink ref="A60" location="'Tab. H2-44web'!A1" display="Tab. H2-44web: Teilnahme an Weiterbildung 2014 der 15- bis unter 66-Jährigen nach Weiterbildungsform, Migrationshintergrund, Zuwanderungsgeneration, Geschlecht und Altersgruppen (in %)"/>
    <hyperlink ref="A61" location="'Tab. H2-45web'!A1" display="Tab. H2-45web: Teilnahme an Weiterbildung 2014 der 15- bis unter 66-Jährigen nach Weiterbildungsformen, beruflichem Bildungsabschluss Migrationshintergrund und Migrationstyp (in %)"/>
    <hyperlink ref="A62" location="'Tab. H2-46web'!A1" display="Tab. H2-46web: Teilnahme an Weiterbildung 2014 der 15- bis unter 66-Jährigen nach Weiterbildungsform, Migrationshintergrund, Zuwanderungsgeneration und Herkunftsregionen (in %)"/>
    <hyperlink ref="A63" location="'Tab. H2-47web'!A1" display="Tab. H2-47web: Kompetenzmittelwerte (nach Punkten) der deutschen Bevölkerung im erwerbsfähigen Alter (16-65 Jahre, ohne Personen in Erstausbildung) nach Migrationshintergrund, Herkunftsregion und Weiterbildungsbeteiligung"/>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36"/>
  <sheetViews>
    <sheetView workbookViewId="0"/>
  </sheetViews>
  <sheetFormatPr baseColWidth="10" defaultRowHeight="12.75"/>
  <cols>
    <col min="1" max="1" width="29.85546875" style="93" customWidth="1"/>
    <col min="2" max="11" width="11.42578125" style="99"/>
    <col min="12" max="16384" width="11.42578125" style="93"/>
  </cols>
  <sheetData>
    <row r="1" spans="1:11" ht="25.5" customHeight="1">
      <c r="A1" s="963" t="s">
        <v>248</v>
      </c>
      <c r="B1" s="69"/>
      <c r="C1" s="69"/>
    </row>
    <row r="2" spans="1:11" ht="21" customHeight="1">
      <c r="A2" s="1110" t="s">
        <v>312</v>
      </c>
      <c r="B2" s="1110"/>
      <c r="C2" s="1111"/>
      <c r="D2" s="1111"/>
      <c r="E2" s="1111"/>
      <c r="F2" s="1112"/>
      <c r="G2" s="1112"/>
      <c r="H2" s="1113"/>
      <c r="I2" s="1113"/>
      <c r="J2" s="1113"/>
      <c r="K2" s="1113"/>
    </row>
    <row r="3" spans="1:11" ht="12.75" customHeight="1">
      <c r="A3" s="1101" t="s">
        <v>9</v>
      </c>
      <c r="B3" s="1103" t="s">
        <v>301</v>
      </c>
      <c r="C3" s="1103"/>
      <c r="D3" s="1103"/>
      <c r="E3" s="1103"/>
      <c r="F3" s="1103"/>
      <c r="G3" s="1104"/>
      <c r="H3" s="1104"/>
      <c r="I3" s="1104"/>
      <c r="J3" s="1104"/>
      <c r="K3" s="1105"/>
    </row>
    <row r="4" spans="1:11" ht="12.75" customHeight="1">
      <c r="A4" s="1101"/>
      <c r="B4" s="1091" t="s">
        <v>0</v>
      </c>
      <c r="C4" s="1095" t="s">
        <v>99</v>
      </c>
      <c r="D4" s="1096"/>
      <c r="E4" s="1097"/>
      <c r="F4" s="1091" t="s">
        <v>313</v>
      </c>
      <c r="G4" s="1091" t="s">
        <v>0</v>
      </c>
      <c r="H4" s="1095" t="s">
        <v>99</v>
      </c>
      <c r="I4" s="1096"/>
      <c r="J4" s="1097"/>
      <c r="K4" s="1089" t="s">
        <v>313</v>
      </c>
    </row>
    <row r="5" spans="1:11">
      <c r="A5" s="1101"/>
      <c r="B5" s="1091"/>
      <c r="C5" s="1098" t="s">
        <v>2</v>
      </c>
      <c r="D5" s="1090" t="s">
        <v>1263</v>
      </c>
      <c r="E5" s="1091"/>
      <c r="F5" s="1085"/>
      <c r="G5" s="1091"/>
      <c r="H5" s="1098" t="s">
        <v>2</v>
      </c>
      <c r="I5" s="1090" t="s">
        <v>1263</v>
      </c>
      <c r="J5" s="1091"/>
      <c r="K5" s="1086"/>
    </row>
    <row r="6" spans="1:11" ht="48">
      <c r="A6" s="1101"/>
      <c r="B6" s="1091"/>
      <c r="C6" s="1099"/>
      <c r="D6" s="1009" t="s">
        <v>299</v>
      </c>
      <c r="E6" s="1009" t="s">
        <v>300</v>
      </c>
      <c r="F6" s="1085"/>
      <c r="G6" s="1091"/>
      <c r="H6" s="1099"/>
      <c r="I6" s="1009" t="s">
        <v>299</v>
      </c>
      <c r="J6" s="1009" t="s">
        <v>300</v>
      </c>
      <c r="K6" s="1086"/>
    </row>
    <row r="7" spans="1:11">
      <c r="A7" s="1102"/>
      <c r="B7" s="1092" t="s">
        <v>4</v>
      </c>
      <c r="C7" s="1085"/>
      <c r="D7" s="1085"/>
      <c r="E7" s="1085"/>
      <c r="F7" s="1085"/>
      <c r="G7" s="1092" t="s">
        <v>56</v>
      </c>
      <c r="H7" s="1085"/>
      <c r="I7" s="1085"/>
      <c r="J7" s="1085"/>
      <c r="K7" s="1086"/>
    </row>
    <row r="8" spans="1:11">
      <c r="A8" s="496" t="s">
        <v>259</v>
      </c>
      <c r="B8" s="496"/>
      <c r="C8" s="496"/>
      <c r="D8" s="496"/>
      <c r="E8" s="496"/>
      <c r="F8" s="496"/>
      <c r="G8" s="497"/>
      <c r="H8" s="497"/>
      <c r="I8" s="497"/>
      <c r="J8" s="497"/>
      <c r="K8" s="497"/>
    </row>
    <row r="9" spans="1:11" ht="12.75" customHeight="1">
      <c r="A9" s="94" t="s">
        <v>0</v>
      </c>
      <c r="B9" s="96">
        <v>593639</v>
      </c>
      <c r="C9" s="96">
        <v>120546</v>
      </c>
      <c r="D9" s="96">
        <v>52058</v>
      </c>
      <c r="E9" s="96">
        <v>68488</v>
      </c>
      <c r="F9" s="96">
        <v>473093</v>
      </c>
      <c r="G9" s="96">
        <v>100</v>
      </c>
      <c r="H9" s="502">
        <f>C9/B9*100</f>
        <v>20.306280416212548</v>
      </c>
      <c r="I9" s="503">
        <f>D9/B9*100</f>
        <v>8.7693025559304552</v>
      </c>
      <c r="J9" s="503">
        <f>E9/B9*100</f>
        <v>11.536977860282091</v>
      </c>
      <c r="K9" s="504">
        <f>F9/B9*100</f>
        <v>79.693719583787441</v>
      </c>
    </row>
    <row r="10" spans="1:11">
      <c r="A10" s="505" t="s">
        <v>314</v>
      </c>
      <c r="B10" s="506">
        <v>183447</v>
      </c>
      <c r="C10" s="506">
        <v>35748</v>
      </c>
      <c r="D10" s="506">
        <v>15383</v>
      </c>
      <c r="E10" s="506">
        <v>20365</v>
      </c>
      <c r="F10" s="506">
        <v>147699</v>
      </c>
      <c r="G10" s="506">
        <v>100</v>
      </c>
      <c r="H10" s="507">
        <f>C10/B10*100</f>
        <v>19.486827258009125</v>
      </c>
      <c r="I10" s="508">
        <f>D10/B10*100</f>
        <v>8.3855282452152391</v>
      </c>
      <c r="J10" s="508">
        <f>E10/B10*100</f>
        <v>11.101299012793886</v>
      </c>
      <c r="K10" s="509">
        <f>F10/B10*100</f>
        <v>80.513172741990886</v>
      </c>
    </row>
    <row r="11" spans="1:11">
      <c r="A11" s="510" t="s">
        <v>315</v>
      </c>
      <c r="B11" s="96">
        <v>218703</v>
      </c>
      <c r="C11" s="96">
        <f>D11+E11</f>
        <v>43799</v>
      </c>
      <c r="D11" s="96">
        <v>17386</v>
      </c>
      <c r="E11" s="96">
        <v>26413</v>
      </c>
      <c r="F11" s="96">
        <v>174904</v>
      </c>
      <c r="G11" s="96">
        <v>100</v>
      </c>
      <c r="H11" s="502">
        <f>C11/B11*100</f>
        <v>20.026702880161682</v>
      </c>
      <c r="I11" s="503">
        <f>D11/B11*100</f>
        <v>7.9495937412838416</v>
      </c>
      <c r="J11" s="503">
        <f>E11/B11*100</f>
        <v>12.077109138877839</v>
      </c>
      <c r="K11" s="504">
        <f>F11/B11*100</f>
        <v>79.973297119838321</v>
      </c>
    </row>
    <row r="12" spans="1:11" ht="12.75" customHeight="1">
      <c r="A12" s="505" t="s">
        <v>316</v>
      </c>
      <c r="B12" s="506">
        <v>167043</v>
      </c>
      <c r="C12" s="506">
        <f>D12+E12</f>
        <v>35463</v>
      </c>
      <c r="D12" s="506">
        <v>16599</v>
      </c>
      <c r="E12" s="506">
        <v>18864</v>
      </c>
      <c r="F12" s="506">
        <v>131580</v>
      </c>
      <c r="G12" s="506">
        <v>100</v>
      </c>
      <c r="H12" s="507">
        <f>C12/B12*100</f>
        <v>21.229862969415063</v>
      </c>
      <c r="I12" s="508">
        <f>D12/B12*100</f>
        <v>9.9369623390384501</v>
      </c>
      <c r="J12" s="508">
        <f>E12/B12*100</f>
        <v>11.292900630376609</v>
      </c>
      <c r="K12" s="509">
        <f>F12/B12*100</f>
        <v>78.770137030584948</v>
      </c>
    </row>
    <row r="13" spans="1:11">
      <c r="A13" s="510" t="s">
        <v>317</v>
      </c>
      <c r="B13" s="96">
        <v>24446</v>
      </c>
      <c r="C13" s="96">
        <f>D13+E13</f>
        <v>5536</v>
      </c>
      <c r="D13" s="96">
        <v>2690</v>
      </c>
      <c r="E13" s="96">
        <v>2846</v>
      </c>
      <c r="F13" s="96">
        <v>18910</v>
      </c>
      <c r="G13" s="96">
        <v>100</v>
      </c>
      <c r="H13" s="502">
        <f>C13/B13*100</f>
        <v>22.645831628896342</v>
      </c>
      <c r="I13" s="503">
        <f>D13/B13*100</f>
        <v>11.003845209850283</v>
      </c>
      <c r="J13" s="503">
        <f>E13/B13*100</f>
        <v>11.641986419046061</v>
      </c>
      <c r="K13" s="504">
        <f>F13/B13*100</f>
        <v>77.354168371103654</v>
      </c>
    </row>
    <row r="14" spans="1:11">
      <c r="A14" s="486" t="s">
        <v>302</v>
      </c>
      <c r="B14" s="486"/>
      <c r="C14" s="486"/>
      <c r="D14" s="486"/>
      <c r="E14" s="486"/>
      <c r="F14" s="486"/>
      <c r="G14" s="487"/>
      <c r="H14" s="487"/>
      <c r="I14" s="487"/>
      <c r="J14" s="487"/>
      <c r="K14" s="487"/>
    </row>
    <row r="15" spans="1:11" ht="12.75" customHeight="1">
      <c r="A15" s="94" t="s">
        <v>0</v>
      </c>
      <c r="B15" s="96">
        <v>399239</v>
      </c>
      <c r="C15" s="96">
        <f>D15+E15</f>
        <v>101630</v>
      </c>
      <c r="D15" s="96">
        <v>46233</v>
      </c>
      <c r="E15" s="96">
        <v>55397</v>
      </c>
      <c r="F15" s="96">
        <v>297609</v>
      </c>
      <c r="G15" s="96">
        <v>100</v>
      </c>
      <c r="H15" s="502">
        <f>C15/B15*100</f>
        <v>25.455929906647395</v>
      </c>
      <c r="I15" s="503">
        <f>D15/B15*100</f>
        <v>11.580281485526214</v>
      </c>
      <c r="J15" s="503">
        <f>E15/B15*100</f>
        <v>13.875648421121184</v>
      </c>
      <c r="K15" s="504">
        <f>F15/B15*100</f>
        <v>74.544070093352602</v>
      </c>
    </row>
    <row r="16" spans="1:11">
      <c r="A16" s="505" t="s">
        <v>314</v>
      </c>
      <c r="B16" s="506">
        <v>115097</v>
      </c>
      <c r="C16" s="506">
        <f>D16+E16</f>
        <v>30375</v>
      </c>
      <c r="D16" s="506">
        <v>13564</v>
      </c>
      <c r="E16" s="506">
        <v>16811</v>
      </c>
      <c r="F16" s="506">
        <v>84722</v>
      </c>
      <c r="G16" s="506">
        <v>100</v>
      </c>
      <c r="H16" s="507">
        <f>C16/B16*100</f>
        <v>26.39078342615359</v>
      </c>
      <c r="I16" s="508">
        <f>D16/B16*100</f>
        <v>11.784842350365345</v>
      </c>
      <c r="J16" s="508">
        <f>E16/B16*100</f>
        <v>14.605941075788248</v>
      </c>
      <c r="K16" s="509">
        <f>F16/B16*100</f>
        <v>73.609216573846396</v>
      </c>
    </row>
    <row r="17" spans="1:11">
      <c r="A17" s="510" t="s">
        <v>315</v>
      </c>
      <c r="B17" s="96">
        <v>119243</v>
      </c>
      <c r="C17" s="96">
        <f>D17+E17</f>
        <v>32749</v>
      </c>
      <c r="D17" s="96">
        <v>14320</v>
      </c>
      <c r="E17" s="96">
        <v>18429</v>
      </c>
      <c r="F17" s="96">
        <v>86494</v>
      </c>
      <c r="G17" s="96">
        <v>100</v>
      </c>
      <c r="H17" s="502">
        <f>C17/B17*100</f>
        <v>27.46408594215174</v>
      </c>
      <c r="I17" s="503">
        <f>D17/B17*100</f>
        <v>12.009090680375369</v>
      </c>
      <c r="J17" s="503">
        <f>E17/B17*100</f>
        <v>15.454995261776372</v>
      </c>
      <c r="K17" s="504">
        <f>F17/B17*100</f>
        <v>72.53591405784826</v>
      </c>
    </row>
    <row r="18" spans="1:11" ht="12.75" customHeight="1">
      <c r="A18" s="505" t="s">
        <v>316</v>
      </c>
      <c r="B18" s="506">
        <v>143448</v>
      </c>
      <c r="C18" s="506">
        <f>D18+E18</f>
        <v>33141</v>
      </c>
      <c r="D18" s="506">
        <v>15750</v>
      </c>
      <c r="E18" s="506">
        <v>17391</v>
      </c>
      <c r="F18" s="506">
        <v>110307</v>
      </c>
      <c r="G18" s="506">
        <v>100</v>
      </c>
      <c r="H18" s="507">
        <f>C18/B18*100</f>
        <v>23.103145390664213</v>
      </c>
      <c r="I18" s="508">
        <f>D18/B18*100</f>
        <v>10.979588422285428</v>
      </c>
      <c r="J18" s="508">
        <f>E18/B18*100</f>
        <v>12.123556968378784</v>
      </c>
      <c r="K18" s="509">
        <f>F18/B18*100</f>
        <v>76.89685460933579</v>
      </c>
    </row>
    <row r="19" spans="1:11">
      <c r="A19" s="510" t="s">
        <v>317</v>
      </c>
      <c r="B19" s="96">
        <v>21451</v>
      </c>
      <c r="C19" s="96">
        <f>D19+E19</f>
        <v>5365</v>
      </c>
      <c r="D19" s="96">
        <v>2599</v>
      </c>
      <c r="E19" s="96">
        <v>2766</v>
      </c>
      <c r="F19" s="96">
        <v>16086</v>
      </c>
      <c r="G19" s="96">
        <v>100</v>
      </c>
      <c r="H19" s="502">
        <f>C19/B19*100</f>
        <v>25.010489021490841</v>
      </c>
      <c r="I19" s="503">
        <f>D19/B19*100</f>
        <v>12.11598526875204</v>
      </c>
      <c r="J19" s="503">
        <f>E19/B19*100</f>
        <v>12.894503752738801</v>
      </c>
      <c r="K19" s="504">
        <f>F19/B19*100</f>
        <v>74.989510978509159</v>
      </c>
    </row>
    <row r="20" spans="1:11">
      <c r="A20" s="486" t="s">
        <v>318</v>
      </c>
      <c r="B20" s="486"/>
      <c r="C20" s="486"/>
      <c r="D20" s="486"/>
      <c r="E20" s="486"/>
      <c r="F20" s="486"/>
      <c r="G20" s="487"/>
      <c r="H20" s="487"/>
      <c r="I20" s="487"/>
      <c r="J20" s="487"/>
      <c r="K20" s="487"/>
    </row>
    <row r="21" spans="1:11" ht="12.75" customHeight="1">
      <c r="A21" s="94" t="s">
        <v>0</v>
      </c>
      <c r="B21" s="96">
        <v>194400</v>
      </c>
      <c r="C21" s="96">
        <f>D21+E21</f>
        <v>18916</v>
      </c>
      <c r="D21" s="96">
        <v>5825</v>
      </c>
      <c r="E21" s="96">
        <v>13091</v>
      </c>
      <c r="F21" s="96">
        <v>175484</v>
      </c>
      <c r="G21" s="96">
        <v>100</v>
      </c>
      <c r="H21" s="502">
        <f>C21/B21*100</f>
        <v>9.7304526748971192</v>
      </c>
      <c r="I21" s="503">
        <f>D21/B21*100</f>
        <v>2.9963991769547325</v>
      </c>
      <c r="J21" s="503">
        <f>E21/B21*100</f>
        <v>6.7340534979423872</v>
      </c>
      <c r="K21" s="504">
        <f>F21/B21*100</f>
        <v>90.269547325102877</v>
      </c>
    </row>
    <row r="22" spans="1:11">
      <c r="A22" s="505" t="s">
        <v>314</v>
      </c>
      <c r="B22" s="506">
        <v>68350</v>
      </c>
      <c r="C22" s="506">
        <f>D22+E22</f>
        <v>5373</v>
      </c>
      <c r="D22" s="506">
        <v>1819</v>
      </c>
      <c r="E22" s="506">
        <v>3554</v>
      </c>
      <c r="F22" s="506">
        <v>62977</v>
      </c>
      <c r="G22" s="506">
        <v>100</v>
      </c>
      <c r="H22" s="507">
        <f>C22/B22*100</f>
        <v>7.8610095098756396</v>
      </c>
      <c r="I22" s="508">
        <f>D22/B22*100</f>
        <v>2.6613021214337964</v>
      </c>
      <c r="J22" s="508">
        <f>E22/B22*100</f>
        <v>5.1997073884418432</v>
      </c>
      <c r="K22" s="509">
        <f>F22/B22*100</f>
        <v>92.138990490124357</v>
      </c>
    </row>
    <row r="23" spans="1:11">
      <c r="A23" s="510" t="s">
        <v>315</v>
      </c>
      <c r="B23" s="96">
        <v>99460</v>
      </c>
      <c r="C23" s="96">
        <f>D23+E23</f>
        <v>11050</v>
      </c>
      <c r="D23" s="96">
        <v>3066</v>
      </c>
      <c r="E23" s="96">
        <v>7984</v>
      </c>
      <c r="F23" s="96">
        <v>88410</v>
      </c>
      <c r="G23" s="96">
        <v>100</v>
      </c>
      <c r="H23" s="502">
        <f>C23/B23*100</f>
        <v>11.109993967424089</v>
      </c>
      <c r="I23" s="503">
        <f>D23/B23*100</f>
        <v>3.0826462899658154</v>
      </c>
      <c r="J23" s="503">
        <f>E23/B23*100</f>
        <v>8.0273476774582733</v>
      </c>
      <c r="K23" s="504">
        <f>F23/B23*100</f>
        <v>88.890006032575911</v>
      </c>
    </row>
    <row r="24" spans="1:11" ht="12.75" customHeight="1">
      <c r="A24" s="505" t="s">
        <v>316</v>
      </c>
      <c r="B24" s="506">
        <v>23595</v>
      </c>
      <c r="C24" s="506">
        <v>2322</v>
      </c>
      <c r="D24" s="506" t="s">
        <v>150</v>
      </c>
      <c r="E24" s="506" t="s">
        <v>150</v>
      </c>
      <c r="F24" s="506">
        <v>21273</v>
      </c>
      <c r="G24" s="506">
        <v>100</v>
      </c>
      <c r="H24" s="507">
        <f>C24/B24*100</f>
        <v>9.8410680228862049</v>
      </c>
      <c r="I24" s="508" t="s">
        <v>150</v>
      </c>
      <c r="J24" s="508" t="s">
        <v>150</v>
      </c>
      <c r="K24" s="509">
        <f>F24/B24*100</f>
        <v>90.158931977113795</v>
      </c>
    </row>
    <row r="25" spans="1:11">
      <c r="A25" s="511" t="s">
        <v>317</v>
      </c>
      <c r="B25" s="97">
        <v>2995</v>
      </c>
      <c r="C25" s="97">
        <v>171</v>
      </c>
      <c r="D25" s="97" t="s">
        <v>150</v>
      </c>
      <c r="E25" s="97" t="s">
        <v>150</v>
      </c>
      <c r="F25" s="97">
        <v>2824</v>
      </c>
      <c r="G25" s="97">
        <v>100</v>
      </c>
      <c r="H25" s="512">
        <f>C25/B25*100</f>
        <v>5.7095158597662774</v>
      </c>
      <c r="I25" s="513" t="s">
        <v>150</v>
      </c>
      <c r="J25" s="513" t="s">
        <v>150</v>
      </c>
      <c r="K25" s="514">
        <f>F25/B25*100</f>
        <v>94.290484140233715</v>
      </c>
    </row>
    <row r="26" spans="1:11" ht="12.75" customHeight="1">
      <c r="A26" s="1101" t="s">
        <v>9</v>
      </c>
      <c r="B26" s="1103" t="s">
        <v>311</v>
      </c>
      <c r="C26" s="1103"/>
      <c r="D26" s="1103"/>
      <c r="E26" s="1103"/>
      <c r="F26" s="1103"/>
      <c r="G26" s="1104"/>
      <c r="H26" s="1104"/>
      <c r="I26" s="1104"/>
      <c r="J26" s="1104"/>
      <c r="K26" s="1105"/>
    </row>
    <row r="27" spans="1:11" ht="14.25" customHeight="1">
      <c r="A27" s="1101"/>
      <c r="B27" s="1091" t="s">
        <v>0</v>
      </c>
      <c r="C27" s="1095" t="s">
        <v>99</v>
      </c>
      <c r="D27" s="1096"/>
      <c r="E27" s="1097"/>
      <c r="F27" s="1091" t="s">
        <v>313</v>
      </c>
      <c r="G27" s="1091" t="s">
        <v>0</v>
      </c>
      <c r="H27" s="1095" t="s">
        <v>99</v>
      </c>
      <c r="I27" s="1096"/>
      <c r="J27" s="1097"/>
      <c r="K27" s="1089" t="s">
        <v>313</v>
      </c>
    </row>
    <row r="28" spans="1:11" ht="12.75" customHeight="1">
      <c r="A28" s="1101"/>
      <c r="B28" s="1091"/>
      <c r="C28" s="1098" t="s">
        <v>2</v>
      </c>
      <c r="D28" s="1090" t="s">
        <v>1263</v>
      </c>
      <c r="E28" s="1091"/>
      <c r="F28" s="1085"/>
      <c r="G28" s="1091"/>
      <c r="H28" s="1098" t="s">
        <v>2</v>
      </c>
      <c r="I28" s="1090" t="s">
        <v>1263</v>
      </c>
      <c r="J28" s="1091"/>
      <c r="K28" s="1086"/>
    </row>
    <row r="29" spans="1:11" ht="48">
      <c r="A29" s="1101"/>
      <c r="B29" s="1091"/>
      <c r="C29" s="1099"/>
      <c r="D29" s="1009" t="s">
        <v>299</v>
      </c>
      <c r="E29" s="1009" t="s">
        <v>300</v>
      </c>
      <c r="F29" s="1085"/>
      <c r="G29" s="1091"/>
      <c r="H29" s="1099"/>
      <c r="I29" s="1009" t="s">
        <v>299</v>
      </c>
      <c r="J29" s="1009" t="s">
        <v>300</v>
      </c>
      <c r="K29" s="1086"/>
    </row>
    <row r="30" spans="1:11">
      <c r="A30" s="1102"/>
      <c r="B30" s="1092" t="s">
        <v>4</v>
      </c>
      <c r="C30" s="1085"/>
      <c r="D30" s="1085"/>
      <c r="E30" s="1085"/>
      <c r="F30" s="1085"/>
      <c r="G30" s="1092" t="s">
        <v>56</v>
      </c>
      <c r="H30" s="1085"/>
      <c r="I30" s="1085"/>
      <c r="J30" s="1085"/>
      <c r="K30" s="1086"/>
    </row>
    <row r="31" spans="1:11" ht="12.75" customHeight="1">
      <c r="A31" s="496" t="s">
        <v>259</v>
      </c>
      <c r="B31" s="496"/>
      <c r="C31" s="496"/>
      <c r="D31" s="496"/>
      <c r="E31" s="496"/>
      <c r="F31" s="496"/>
      <c r="G31" s="497"/>
      <c r="H31" s="497"/>
      <c r="I31" s="497"/>
      <c r="J31" s="497"/>
      <c r="K31" s="497"/>
    </row>
    <row r="32" spans="1:11">
      <c r="A32" s="98" t="s">
        <v>0</v>
      </c>
      <c r="B32" s="96">
        <v>1947296</v>
      </c>
      <c r="C32" s="96">
        <f>D32+E32</f>
        <v>563529</v>
      </c>
      <c r="D32" s="96">
        <v>209998</v>
      </c>
      <c r="E32" s="96">
        <v>353531</v>
      </c>
      <c r="F32" s="96">
        <v>1383767</v>
      </c>
      <c r="G32" s="96">
        <v>100</v>
      </c>
      <c r="H32" s="502">
        <f>C32/B32*100</f>
        <v>28.939051895551575</v>
      </c>
      <c r="I32" s="503">
        <f>D32/B32*100</f>
        <v>10.784082132351733</v>
      </c>
      <c r="J32" s="503">
        <f>E32/B32*100</f>
        <v>18.154969763199844</v>
      </c>
      <c r="K32" s="504">
        <f>F32/B32*100</f>
        <v>71.060948104448428</v>
      </c>
    </row>
    <row r="33" spans="1:11">
      <c r="A33" s="515" t="s">
        <v>314</v>
      </c>
      <c r="B33" s="506">
        <v>674387</v>
      </c>
      <c r="C33" s="506">
        <f>D33+E33</f>
        <v>214286</v>
      </c>
      <c r="D33" s="506">
        <v>74802</v>
      </c>
      <c r="E33" s="506">
        <v>139484</v>
      </c>
      <c r="F33" s="506">
        <v>460101</v>
      </c>
      <c r="G33" s="506">
        <v>100</v>
      </c>
      <c r="H33" s="507">
        <f>C33/B33*100</f>
        <v>31.774930418290982</v>
      </c>
      <c r="I33" s="508">
        <f>D33/B33*100</f>
        <v>11.091850821560914</v>
      </c>
      <c r="J33" s="508">
        <f>E33/B33*100</f>
        <v>20.683079596730067</v>
      </c>
      <c r="K33" s="509">
        <f>F33/B33*100</f>
        <v>68.225069581709022</v>
      </c>
    </row>
    <row r="34" spans="1:11" ht="12.75" customHeight="1">
      <c r="A34" s="516" t="s">
        <v>315</v>
      </c>
      <c r="B34" s="96">
        <v>483726</v>
      </c>
      <c r="C34" s="96">
        <f>D34+E34</f>
        <v>122601</v>
      </c>
      <c r="D34" s="96">
        <v>44100</v>
      </c>
      <c r="E34" s="96">
        <v>78501</v>
      </c>
      <c r="F34" s="96">
        <v>361125</v>
      </c>
      <c r="G34" s="96">
        <v>100</v>
      </c>
      <c r="H34" s="502">
        <f>C34/B34*100</f>
        <v>25.345133401967228</v>
      </c>
      <c r="I34" s="503">
        <f>D34/B34*100</f>
        <v>9.1167313727192667</v>
      </c>
      <c r="J34" s="503">
        <f>E34/B34*100</f>
        <v>16.228402029247963</v>
      </c>
      <c r="K34" s="504">
        <f>F34/B34*100</f>
        <v>74.654866598032768</v>
      </c>
    </row>
    <row r="35" spans="1:11">
      <c r="A35" s="515" t="s">
        <v>316</v>
      </c>
      <c r="B35" s="506">
        <v>761828</v>
      </c>
      <c r="C35" s="506">
        <f>D35+E35</f>
        <v>218977</v>
      </c>
      <c r="D35" s="506">
        <v>87973</v>
      </c>
      <c r="E35" s="506">
        <v>131004</v>
      </c>
      <c r="F35" s="506">
        <v>542851</v>
      </c>
      <c r="G35" s="506">
        <v>100</v>
      </c>
      <c r="H35" s="507">
        <f>C35/B35*100</f>
        <v>28.743627170437421</v>
      </c>
      <c r="I35" s="508">
        <f>D35/B35*100</f>
        <v>11.547619672682023</v>
      </c>
      <c r="J35" s="508">
        <f>E35/B35*100</f>
        <v>17.196007497755399</v>
      </c>
      <c r="K35" s="509">
        <f>F35/B35*100</f>
        <v>71.256372829562579</v>
      </c>
    </row>
    <row r="36" spans="1:11">
      <c r="A36" s="516" t="s">
        <v>317</v>
      </c>
      <c r="B36" s="96">
        <v>27355</v>
      </c>
      <c r="C36" s="96">
        <f>D36+E36</f>
        <v>7665</v>
      </c>
      <c r="D36" s="96">
        <v>3123</v>
      </c>
      <c r="E36" s="96">
        <v>4542</v>
      </c>
      <c r="F36" s="96">
        <v>19690</v>
      </c>
      <c r="G36" s="96">
        <v>100</v>
      </c>
      <c r="H36" s="502">
        <f>C36/B36*100</f>
        <v>28.020471577408152</v>
      </c>
      <c r="I36" s="503">
        <f>D36/B36*100</f>
        <v>11.416560043867666</v>
      </c>
      <c r="J36" s="503">
        <f>E36/B36*100</f>
        <v>16.603911533540487</v>
      </c>
      <c r="K36" s="504">
        <f>F36/B36*100</f>
        <v>71.979528422591841</v>
      </c>
    </row>
    <row r="37" spans="1:11" ht="12.75" customHeight="1">
      <c r="A37" s="517" t="s">
        <v>302</v>
      </c>
      <c r="B37" s="517"/>
      <c r="C37" s="517"/>
      <c r="D37" s="517"/>
      <c r="E37" s="517"/>
      <c r="F37" s="517"/>
      <c r="G37" s="487"/>
      <c r="H37" s="487"/>
      <c r="I37" s="487"/>
      <c r="J37" s="487"/>
      <c r="K37" s="487"/>
    </row>
    <row r="38" spans="1:11">
      <c r="A38" s="98" t="s">
        <v>0</v>
      </c>
      <c r="B38" s="96">
        <v>1556528</v>
      </c>
      <c r="C38" s="96">
        <f>D38+E38</f>
        <v>511341</v>
      </c>
      <c r="D38" s="96">
        <v>195875</v>
      </c>
      <c r="E38" s="96">
        <v>315466</v>
      </c>
      <c r="F38" s="96">
        <v>1045187</v>
      </c>
      <c r="G38" s="96">
        <v>100</v>
      </c>
      <c r="H38" s="502">
        <f>C38/B38*100</f>
        <v>32.851384620128904</v>
      </c>
      <c r="I38" s="503">
        <f>D38/B38*100</f>
        <v>12.584097427094148</v>
      </c>
      <c r="J38" s="503">
        <f>E38/B38*100</f>
        <v>20.267287193034754</v>
      </c>
      <c r="K38" s="504">
        <f>F38/B38*100</f>
        <v>67.148615379871103</v>
      </c>
    </row>
    <row r="39" spans="1:11">
      <c r="A39" s="515" t="s">
        <v>314</v>
      </c>
      <c r="B39" s="506">
        <v>538402</v>
      </c>
      <c r="C39" s="506">
        <f>D39+E39</f>
        <v>198515</v>
      </c>
      <c r="D39" s="506">
        <v>70430</v>
      </c>
      <c r="E39" s="506">
        <v>128085</v>
      </c>
      <c r="F39" s="506">
        <v>339887</v>
      </c>
      <c r="G39" s="506">
        <v>100</v>
      </c>
      <c r="H39" s="507">
        <f>C39/B39*100</f>
        <v>36.871148324114692</v>
      </c>
      <c r="I39" s="508">
        <f>D39/B39*100</f>
        <v>13.081303561279489</v>
      </c>
      <c r="J39" s="508">
        <f>E39/B39*100</f>
        <v>23.789844762835205</v>
      </c>
      <c r="K39" s="509">
        <f>F39/B39*100</f>
        <v>63.128851675885301</v>
      </c>
    </row>
    <row r="40" spans="1:11" ht="12.75" customHeight="1">
      <c r="A40" s="516" t="s">
        <v>315</v>
      </c>
      <c r="B40" s="96">
        <v>287405</v>
      </c>
      <c r="C40" s="96">
        <f>D40+E40</f>
        <v>93302</v>
      </c>
      <c r="D40" s="96">
        <v>36829</v>
      </c>
      <c r="E40" s="96">
        <v>56473</v>
      </c>
      <c r="F40" s="96">
        <v>194103</v>
      </c>
      <c r="G40" s="96">
        <v>100</v>
      </c>
      <c r="H40" s="502">
        <f>C40/B40*100</f>
        <v>32.463596666724662</v>
      </c>
      <c r="I40" s="503">
        <f>D40/B40*100</f>
        <v>12.814321253979577</v>
      </c>
      <c r="J40" s="503">
        <f>E40/B40*100</f>
        <v>19.649275412745084</v>
      </c>
      <c r="K40" s="504">
        <f>F40/B40*100</f>
        <v>67.536403333275345</v>
      </c>
    </row>
    <row r="41" spans="1:11">
      <c r="A41" s="515" t="s">
        <v>316</v>
      </c>
      <c r="B41" s="506">
        <v>708421</v>
      </c>
      <c r="C41" s="506">
        <f>D41+E41</f>
        <v>212168</v>
      </c>
      <c r="D41" s="506">
        <v>85660</v>
      </c>
      <c r="E41" s="506">
        <v>126508</v>
      </c>
      <c r="F41" s="506">
        <v>496253</v>
      </c>
      <c r="G41" s="506">
        <v>100</v>
      </c>
      <c r="H41" s="507">
        <f>C41/B41*100</f>
        <v>29.949422730269148</v>
      </c>
      <c r="I41" s="508">
        <f>D41/B41*100</f>
        <v>12.091679947375924</v>
      </c>
      <c r="J41" s="508">
        <f>E41/B41*100</f>
        <v>17.857742782893222</v>
      </c>
      <c r="K41" s="509">
        <f>F41/B41*100</f>
        <v>70.050577269730852</v>
      </c>
    </row>
    <row r="42" spans="1:11">
      <c r="A42" s="516" t="s">
        <v>317</v>
      </c>
      <c r="B42" s="96">
        <v>22300</v>
      </c>
      <c r="C42" s="96">
        <f>D42+E42</f>
        <v>7356</v>
      </c>
      <c r="D42" s="96">
        <v>2956</v>
      </c>
      <c r="E42" s="96">
        <v>4400</v>
      </c>
      <c r="F42" s="96">
        <v>14944</v>
      </c>
      <c r="G42" s="96">
        <v>100</v>
      </c>
      <c r="H42" s="502">
        <f>C42/B42*100</f>
        <v>32.986547085201792</v>
      </c>
      <c r="I42" s="503">
        <f>D42/B42*100</f>
        <v>13.255605381165919</v>
      </c>
      <c r="J42" s="503">
        <f>E42/B42*100</f>
        <v>19.730941704035875</v>
      </c>
      <c r="K42" s="504">
        <f>F42/B42*100</f>
        <v>67.013452914798208</v>
      </c>
    </row>
    <row r="43" spans="1:11" ht="12.75" customHeight="1">
      <c r="A43" s="517" t="s">
        <v>318</v>
      </c>
      <c r="B43" s="517"/>
      <c r="C43" s="517"/>
      <c r="D43" s="517"/>
      <c r="E43" s="517"/>
      <c r="F43" s="517"/>
      <c r="G43" s="487"/>
      <c r="H43" s="487"/>
      <c r="I43" s="487"/>
      <c r="J43" s="487"/>
      <c r="K43" s="487"/>
    </row>
    <row r="44" spans="1:11">
      <c r="A44" s="98" t="s">
        <v>0</v>
      </c>
      <c r="B44" s="96">
        <v>390768</v>
      </c>
      <c r="C44" s="96">
        <f>D44+E44</f>
        <v>52188</v>
      </c>
      <c r="D44" s="96">
        <v>14123</v>
      </c>
      <c r="E44" s="96">
        <v>38065</v>
      </c>
      <c r="F44" s="96">
        <v>338580</v>
      </c>
      <c r="G44" s="96">
        <v>100</v>
      </c>
      <c r="H44" s="502">
        <f>C44/B44*100</f>
        <v>13.355238914138312</v>
      </c>
      <c r="I44" s="503">
        <f>D44/B44*100</f>
        <v>3.6141649265037055</v>
      </c>
      <c r="J44" s="503">
        <f>E44/B44*100</f>
        <v>9.7410739876346053</v>
      </c>
      <c r="K44" s="504">
        <f>F44/B44*100</f>
        <v>86.644761085861688</v>
      </c>
    </row>
    <row r="45" spans="1:11">
      <c r="A45" s="515" t="s">
        <v>314</v>
      </c>
      <c r="B45" s="506">
        <v>135985</v>
      </c>
      <c r="C45" s="506">
        <f>D45+E45</f>
        <v>15771</v>
      </c>
      <c r="D45" s="506">
        <v>4372</v>
      </c>
      <c r="E45" s="506">
        <v>11399</v>
      </c>
      <c r="F45" s="506">
        <v>120214</v>
      </c>
      <c r="G45" s="506">
        <v>100</v>
      </c>
      <c r="H45" s="507">
        <f>C45/B45*100</f>
        <v>11.59760267676582</v>
      </c>
      <c r="I45" s="508">
        <f>D45/B45*100</f>
        <v>3.2150604846122732</v>
      </c>
      <c r="J45" s="508">
        <f>E45/B45*100</f>
        <v>8.3825421921535472</v>
      </c>
      <c r="K45" s="509">
        <f>F45/B45*100</f>
        <v>88.402397323234183</v>
      </c>
    </row>
    <row r="46" spans="1:11" ht="12.75" customHeight="1">
      <c r="A46" s="516" t="s">
        <v>315</v>
      </c>
      <c r="B46" s="96">
        <v>196321</v>
      </c>
      <c r="C46" s="96">
        <v>29299</v>
      </c>
      <c r="D46" s="96">
        <v>7271</v>
      </c>
      <c r="E46" s="96">
        <v>22028</v>
      </c>
      <c r="F46" s="96">
        <v>167022</v>
      </c>
      <c r="G46" s="96">
        <v>100</v>
      </c>
      <c r="H46" s="502">
        <f>C46/B46*100</f>
        <v>14.924027485597568</v>
      </c>
      <c r="I46" s="503">
        <f>D46/B46*100</f>
        <v>3.7036282415024373</v>
      </c>
      <c r="J46" s="503">
        <f>E46/B46*100</f>
        <v>11.22039924409513</v>
      </c>
      <c r="K46" s="504">
        <f>F46/B46*100</f>
        <v>85.075972514402437</v>
      </c>
    </row>
    <row r="47" spans="1:11">
      <c r="A47" s="515" t="s">
        <v>316</v>
      </c>
      <c r="B47" s="506">
        <v>53407</v>
      </c>
      <c r="C47" s="506">
        <v>6809</v>
      </c>
      <c r="D47" s="506" t="s">
        <v>150</v>
      </c>
      <c r="E47" s="506" t="s">
        <v>150</v>
      </c>
      <c r="F47" s="506">
        <v>46598</v>
      </c>
      <c r="G47" s="506">
        <v>100</v>
      </c>
      <c r="H47" s="507">
        <f>C47/B47*100</f>
        <v>12.749265077611549</v>
      </c>
      <c r="I47" s="508" t="s">
        <v>150</v>
      </c>
      <c r="J47" s="508" t="s">
        <v>150</v>
      </c>
      <c r="K47" s="509">
        <f>F47/B47*100</f>
        <v>87.250734922388446</v>
      </c>
    </row>
    <row r="48" spans="1:11">
      <c r="A48" s="518" t="s">
        <v>317</v>
      </c>
      <c r="B48" s="97">
        <v>5055</v>
      </c>
      <c r="C48" s="97">
        <v>309</v>
      </c>
      <c r="D48" s="97" t="s">
        <v>150</v>
      </c>
      <c r="E48" s="97" t="s">
        <v>150</v>
      </c>
      <c r="F48" s="97">
        <v>4746</v>
      </c>
      <c r="G48" s="97">
        <v>100</v>
      </c>
      <c r="H48" s="512">
        <f>C48/B48*100</f>
        <v>6.1127596439169141</v>
      </c>
      <c r="I48" s="513" t="s">
        <v>150</v>
      </c>
      <c r="J48" s="513" t="s">
        <v>150</v>
      </c>
      <c r="K48" s="514">
        <f>F48/B48*100</f>
        <v>93.887240356083083</v>
      </c>
    </row>
    <row r="49" spans="1:11" ht="72.75" customHeight="1">
      <c r="A49" s="1108" t="s">
        <v>945</v>
      </c>
      <c r="B49" s="1109"/>
      <c r="C49" s="1109"/>
      <c r="D49" s="1109"/>
      <c r="E49" s="1109"/>
      <c r="F49" s="1109"/>
      <c r="G49" s="1109"/>
      <c r="H49" s="1109"/>
      <c r="I49" s="1109"/>
      <c r="J49" s="1109"/>
      <c r="K49" s="1109"/>
    </row>
    <row r="50" spans="1:11">
      <c r="A50" s="1106" t="s">
        <v>297</v>
      </c>
      <c r="B50" s="1107"/>
      <c r="C50" s="1107"/>
      <c r="D50" s="1107"/>
      <c r="E50" s="1107"/>
      <c r="F50" s="1107"/>
      <c r="G50" s="1107"/>
      <c r="H50" s="1107"/>
      <c r="I50" s="1107"/>
      <c r="J50" s="1107"/>
      <c r="K50" s="1107"/>
    </row>
    <row r="52" spans="1:11" ht="12.75" customHeight="1"/>
    <row r="55" spans="1:11" ht="12.75" customHeight="1"/>
    <row r="58" spans="1:11" ht="12.75" customHeight="1"/>
    <row r="61" spans="1:11" ht="12.75" customHeight="1"/>
    <row r="64" spans="1:11" ht="12.75" customHeight="1"/>
    <row r="67" ht="12.75" customHeight="1"/>
    <row r="70" ht="12.75" customHeight="1"/>
    <row r="73" ht="12.75" customHeight="1"/>
    <row r="76" ht="12.75" customHeight="1"/>
    <row r="79" ht="12.75" customHeight="1"/>
    <row r="82" ht="12.75" customHeight="1"/>
    <row r="85" ht="12.75" customHeight="1"/>
    <row r="88" ht="12.75" customHeight="1"/>
    <row r="91" ht="12.75" customHeight="1"/>
    <row r="94" ht="12.75" customHeight="1"/>
    <row r="97" ht="12.75" customHeight="1"/>
    <row r="100" ht="12.75" customHeight="1"/>
    <row r="103" ht="12.75" customHeight="1"/>
    <row r="106" ht="12.75" customHeight="1"/>
    <row r="109" ht="12.75" customHeight="1"/>
    <row r="112" ht="12.75" customHeight="1"/>
    <row r="115" ht="12.75" customHeight="1"/>
    <row r="118" ht="12.75" customHeight="1"/>
    <row r="121" ht="12.75" customHeight="1"/>
    <row r="124" ht="12.75" customHeight="1"/>
    <row r="127" ht="12.75" customHeight="1"/>
    <row r="130" ht="12.75" customHeight="1"/>
    <row r="133" ht="12.75" customHeight="1"/>
    <row r="136" ht="12.75" customHeight="1"/>
  </sheetData>
  <mergeCells count="31">
    <mergeCell ref="H4:J4"/>
    <mergeCell ref="H5:H6"/>
    <mergeCell ref="G4:G6"/>
    <mergeCell ref="C28:C29"/>
    <mergeCell ref="F27:F29"/>
    <mergeCell ref="A26:A30"/>
    <mergeCell ref="G27:G29"/>
    <mergeCell ref="A2:K2"/>
    <mergeCell ref="A3:A7"/>
    <mergeCell ref="B3:K3"/>
    <mergeCell ref="B4:B6"/>
    <mergeCell ref="F4:F6"/>
    <mergeCell ref="C4:E4"/>
    <mergeCell ref="H28:H29"/>
    <mergeCell ref="K4:K6"/>
    <mergeCell ref="B27:B29"/>
    <mergeCell ref="K27:K29"/>
    <mergeCell ref="D28:E28"/>
    <mergeCell ref="A50:K50"/>
    <mergeCell ref="I28:J28"/>
    <mergeCell ref="A49:K49"/>
    <mergeCell ref="B30:F30"/>
    <mergeCell ref="G30:K30"/>
    <mergeCell ref="D5:E5"/>
    <mergeCell ref="G7:K7"/>
    <mergeCell ref="B26:K26"/>
    <mergeCell ref="I5:J5"/>
    <mergeCell ref="B7:F7"/>
    <mergeCell ref="H27:J27"/>
    <mergeCell ref="C27:E27"/>
    <mergeCell ref="C5:C6"/>
  </mergeCells>
  <hyperlinks>
    <hyperlink ref="A1" location="Inhalt!A1" display="Zurück zum Inhalt"/>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M30"/>
  <sheetViews>
    <sheetView zoomScaleNormal="100" workbookViewId="0">
      <selection sqref="A1:B1"/>
    </sheetView>
  </sheetViews>
  <sheetFormatPr baseColWidth="10" defaultColWidth="10.85546875" defaultRowHeight="12"/>
  <cols>
    <col min="1" max="1" width="7.28515625" style="8" customWidth="1"/>
    <col min="2" max="10" width="10.85546875" style="8" customWidth="1"/>
    <col min="11" max="11" width="13.28515625" style="8" customWidth="1"/>
    <col min="12" max="16384" width="10.85546875" style="8"/>
  </cols>
  <sheetData>
    <row r="1" spans="1:13" ht="25.5" customHeight="1">
      <c r="A1" s="1058" t="s">
        <v>248</v>
      </c>
      <c r="B1" s="1058"/>
    </row>
    <row r="2" spans="1:13" ht="35.25" customHeight="1">
      <c r="A2" s="1114" t="s">
        <v>215</v>
      </c>
      <c r="B2" s="1114"/>
      <c r="C2" s="1114"/>
      <c r="D2" s="1114"/>
      <c r="E2" s="1114"/>
      <c r="F2" s="1114"/>
      <c r="G2" s="1114"/>
      <c r="H2" s="1114"/>
      <c r="I2" s="1114"/>
      <c r="J2" s="1114"/>
      <c r="K2" s="1114"/>
    </row>
    <row r="3" spans="1:13" ht="25.5" customHeight="1">
      <c r="A3" s="1122" t="s">
        <v>9</v>
      </c>
      <c r="B3" s="1116" t="s">
        <v>950</v>
      </c>
      <c r="C3" s="1117"/>
      <c r="D3" s="1117"/>
      <c r="E3" s="1117"/>
      <c r="F3" s="1117"/>
      <c r="G3" s="1116" t="s">
        <v>951</v>
      </c>
      <c r="H3" s="1117"/>
      <c r="I3" s="1117"/>
      <c r="J3" s="1117"/>
      <c r="K3" s="1118"/>
      <c r="L3" s="9"/>
      <c r="M3" s="9"/>
    </row>
    <row r="4" spans="1:13" ht="24.75" customHeight="1">
      <c r="A4" s="1122"/>
      <c r="B4" s="519" t="s">
        <v>206</v>
      </c>
      <c r="C4" s="520" t="s">
        <v>207</v>
      </c>
      <c r="D4" s="520" t="s">
        <v>208</v>
      </c>
      <c r="E4" s="520" t="s">
        <v>209</v>
      </c>
      <c r="F4" s="520" t="s">
        <v>210</v>
      </c>
      <c r="G4" s="519" t="s">
        <v>206</v>
      </c>
      <c r="H4" s="520" t="s">
        <v>207</v>
      </c>
      <c r="I4" s="520" t="s">
        <v>208</v>
      </c>
      <c r="J4" s="520" t="s">
        <v>209</v>
      </c>
      <c r="K4" s="521" t="s">
        <v>210</v>
      </c>
      <c r="L4" s="10"/>
      <c r="M4" s="10"/>
    </row>
    <row r="5" spans="1:13" ht="12.75" customHeight="1">
      <c r="A5" s="1123"/>
      <c r="B5" s="1119" t="s">
        <v>946</v>
      </c>
      <c r="C5" s="1120"/>
      <c r="D5" s="1120"/>
      <c r="E5" s="1120"/>
      <c r="F5" s="1120"/>
      <c r="G5" s="1120"/>
      <c r="H5" s="1120"/>
      <c r="I5" s="1120"/>
      <c r="J5" s="1120"/>
      <c r="K5" s="1121"/>
      <c r="L5" s="10"/>
      <c r="M5" s="10"/>
    </row>
    <row r="6" spans="1:13" ht="12.75" customHeight="1">
      <c r="A6" s="522" t="s">
        <v>64</v>
      </c>
      <c r="B6" s="523" t="s">
        <v>88</v>
      </c>
      <c r="C6" s="523" t="s">
        <v>88</v>
      </c>
      <c r="D6" s="523" t="s">
        <v>88</v>
      </c>
      <c r="E6" s="523" t="s">
        <v>88</v>
      </c>
      <c r="F6" s="523" t="s">
        <v>88</v>
      </c>
      <c r="G6" s="524">
        <v>8.3394833948339482</v>
      </c>
      <c r="H6" s="524">
        <v>58.892988929889299</v>
      </c>
      <c r="I6" s="524">
        <v>23.591635916359163</v>
      </c>
      <c r="J6" s="524">
        <v>8.0934809348093477</v>
      </c>
      <c r="K6" s="525">
        <v>1.0824108241082411</v>
      </c>
      <c r="L6" s="10"/>
    </row>
    <row r="7" spans="1:13" ht="12.75" customHeight="1">
      <c r="A7" s="526" t="s">
        <v>65</v>
      </c>
      <c r="B7" s="527">
        <v>15.921483097055617</v>
      </c>
      <c r="C7" s="527">
        <v>51.07960741548527</v>
      </c>
      <c r="D7" s="527">
        <v>14.809160305343511</v>
      </c>
      <c r="E7" s="527">
        <v>11.166848418756816</v>
      </c>
      <c r="F7" s="527">
        <v>7</v>
      </c>
      <c r="G7" s="527">
        <v>9</v>
      </c>
      <c r="H7" s="527">
        <v>68.521739130434781</v>
      </c>
      <c r="I7" s="527">
        <v>17.565217391304348</v>
      </c>
      <c r="J7" s="527">
        <v>3.9130434782608701</v>
      </c>
      <c r="K7" s="528">
        <v>1</v>
      </c>
      <c r="L7" s="10"/>
    </row>
    <row r="8" spans="1:13" ht="12.75" customHeight="1">
      <c r="A8" s="11" t="s">
        <v>66</v>
      </c>
      <c r="B8" s="529">
        <v>2.3809523809523809</v>
      </c>
      <c r="C8" s="529">
        <v>22.431077694235587</v>
      </c>
      <c r="D8" s="529">
        <v>22.055137844611529</v>
      </c>
      <c r="E8" s="529">
        <v>21.929824561403507</v>
      </c>
      <c r="F8" s="529">
        <v>31.203007518796994</v>
      </c>
      <c r="G8" s="28">
        <v>5.6</v>
      </c>
      <c r="H8" s="529">
        <v>47.2</v>
      </c>
      <c r="I8" s="529">
        <v>31.8</v>
      </c>
      <c r="J8" s="529">
        <v>12.9</v>
      </c>
      <c r="K8" s="530">
        <v>2.4</v>
      </c>
      <c r="L8" s="10"/>
    </row>
    <row r="9" spans="1:13" ht="12.75" customHeight="1">
      <c r="A9" s="526" t="s">
        <v>10</v>
      </c>
      <c r="B9" s="527">
        <v>41.031652989449</v>
      </c>
      <c r="C9" s="527">
        <v>56.389214536928492</v>
      </c>
      <c r="D9" s="527">
        <v>1.8757327080890971</v>
      </c>
      <c r="E9" s="527">
        <v>0.58616647127784294</v>
      </c>
      <c r="F9" s="527">
        <v>0.11723329425556857</v>
      </c>
      <c r="G9" s="531">
        <v>31.5</v>
      </c>
      <c r="H9" s="527">
        <v>65.5</v>
      </c>
      <c r="I9" s="527">
        <v>2.2999999999999998</v>
      </c>
      <c r="J9" s="527">
        <v>0.5</v>
      </c>
      <c r="K9" s="528">
        <v>0.1</v>
      </c>
      <c r="L9" s="10"/>
    </row>
    <row r="10" spans="1:13" ht="12.75" customHeight="1">
      <c r="A10" s="11" t="s">
        <v>11</v>
      </c>
      <c r="B10" s="529">
        <v>1.1627906976744187</v>
      </c>
      <c r="C10" s="529">
        <v>8.720930232558139</v>
      </c>
      <c r="D10" s="529">
        <v>31.976744186046513</v>
      </c>
      <c r="E10" s="529">
        <v>42.441860465116278</v>
      </c>
      <c r="F10" s="529">
        <v>15.697674418604651</v>
      </c>
      <c r="G10" s="529">
        <v>1.7</v>
      </c>
      <c r="H10" s="529">
        <v>38.4</v>
      </c>
      <c r="I10" s="529">
        <v>44.8</v>
      </c>
      <c r="J10" s="529">
        <v>14</v>
      </c>
      <c r="K10" s="530">
        <v>1.2</v>
      </c>
      <c r="L10" s="10"/>
    </row>
    <row r="11" spans="1:13" ht="12.75" customHeight="1">
      <c r="A11" s="526" t="s">
        <v>12</v>
      </c>
      <c r="B11" s="527">
        <v>7.0904645476772608</v>
      </c>
      <c r="C11" s="527">
        <v>29.339853300733498</v>
      </c>
      <c r="D11" s="527">
        <v>51.100244498777499</v>
      </c>
      <c r="E11" s="527">
        <v>11.98044009779951</v>
      </c>
      <c r="F11" s="527">
        <v>0.48899755501222492</v>
      </c>
      <c r="G11" s="531">
        <v>1.7</v>
      </c>
      <c r="H11" s="527">
        <v>57.9</v>
      </c>
      <c r="I11" s="527">
        <v>33.299999999999997</v>
      </c>
      <c r="J11" s="527">
        <v>6.4</v>
      </c>
      <c r="K11" s="528">
        <v>0.7</v>
      </c>
    </row>
    <row r="12" spans="1:13" ht="12.75" customHeight="1">
      <c r="A12" s="11" t="s">
        <v>13</v>
      </c>
      <c r="B12" s="529">
        <v>5.7235421166306688</v>
      </c>
      <c r="C12" s="529">
        <v>25.53995680345572</v>
      </c>
      <c r="D12" s="529">
        <v>29.103671706263501</v>
      </c>
      <c r="E12" s="529">
        <v>25.161987041036717</v>
      </c>
      <c r="F12" s="529">
        <v>14.470842332613392</v>
      </c>
      <c r="G12" s="28">
        <v>10.3</v>
      </c>
      <c r="H12" s="529">
        <v>59</v>
      </c>
      <c r="I12" s="529">
        <v>23.6</v>
      </c>
      <c r="J12" s="529">
        <v>6.5</v>
      </c>
      <c r="K12" s="530">
        <v>0.6</v>
      </c>
      <c r="L12" s="10"/>
    </row>
    <row r="13" spans="1:13" ht="12.75" customHeight="1">
      <c r="A13" s="526" t="s">
        <v>14</v>
      </c>
      <c r="B13" s="527">
        <v>48.677248677248677</v>
      </c>
      <c r="C13" s="527">
        <v>48.500881834215164</v>
      </c>
      <c r="D13" s="527">
        <v>2.4691358024691357</v>
      </c>
      <c r="E13" s="527">
        <v>0.35273368606701899</v>
      </c>
      <c r="F13" s="527">
        <v>0</v>
      </c>
      <c r="G13" s="531">
        <v>35.1</v>
      </c>
      <c r="H13" s="527">
        <v>61.4</v>
      </c>
      <c r="I13" s="527">
        <v>3</v>
      </c>
      <c r="J13" s="527">
        <v>0.5</v>
      </c>
      <c r="K13" s="528">
        <v>0</v>
      </c>
      <c r="L13" s="10"/>
    </row>
    <row r="14" spans="1:13" ht="12.75" customHeight="1">
      <c r="A14" s="11" t="s">
        <v>67</v>
      </c>
      <c r="B14" s="532" t="s">
        <v>88</v>
      </c>
      <c r="C14" s="532" t="s">
        <v>88</v>
      </c>
      <c r="D14" s="532" t="s">
        <v>88</v>
      </c>
      <c r="E14" s="532" t="s">
        <v>88</v>
      </c>
      <c r="F14" s="532" t="s">
        <v>88</v>
      </c>
      <c r="G14" s="529">
        <v>12.1</v>
      </c>
      <c r="H14" s="529">
        <v>68.7</v>
      </c>
      <c r="I14" s="529">
        <v>15.4</v>
      </c>
      <c r="J14" s="529">
        <v>3.6</v>
      </c>
      <c r="K14" s="530">
        <v>0.2</v>
      </c>
      <c r="L14" s="10"/>
    </row>
    <row r="15" spans="1:13" ht="12.75" customHeight="1">
      <c r="A15" s="526" t="s">
        <v>15</v>
      </c>
      <c r="B15" s="527">
        <v>8.4</v>
      </c>
      <c r="C15" s="527">
        <v>35.4</v>
      </c>
      <c r="D15" s="527">
        <v>28.6</v>
      </c>
      <c r="E15" s="527">
        <v>20</v>
      </c>
      <c r="F15" s="527">
        <v>7.68022342468144</v>
      </c>
      <c r="G15" s="527">
        <v>4.2</v>
      </c>
      <c r="H15" s="527">
        <v>67.099999999999994</v>
      </c>
      <c r="I15" s="527">
        <v>21.5</v>
      </c>
      <c r="J15" s="527">
        <v>5.8</v>
      </c>
      <c r="K15" s="528">
        <v>1.2</v>
      </c>
      <c r="L15" s="10"/>
    </row>
    <row r="16" spans="1:13" ht="12.75" customHeight="1">
      <c r="A16" s="11" t="s">
        <v>16</v>
      </c>
      <c r="B16" s="529">
        <v>15.099337748344372</v>
      </c>
      <c r="C16" s="529">
        <v>43.576158940397356</v>
      </c>
      <c r="D16" s="529">
        <v>21.986754966887418</v>
      </c>
      <c r="E16" s="529">
        <v>15.033112582781458</v>
      </c>
      <c r="F16" s="529">
        <v>4.3046357615894042</v>
      </c>
      <c r="G16" s="28">
        <v>13.6</v>
      </c>
      <c r="H16" s="529">
        <v>72.599999999999994</v>
      </c>
      <c r="I16" s="529">
        <v>11.7</v>
      </c>
      <c r="J16" s="529">
        <v>1.7</v>
      </c>
      <c r="K16" s="530">
        <v>0.3</v>
      </c>
      <c r="L16" s="10"/>
    </row>
    <row r="17" spans="1:12" ht="12.75" customHeight="1">
      <c r="A17" s="526" t="s">
        <v>17</v>
      </c>
      <c r="B17" s="527">
        <v>50.341685649202738</v>
      </c>
      <c r="C17" s="527">
        <v>24.829157175398635</v>
      </c>
      <c r="D17" s="527">
        <v>13.66742596810934</v>
      </c>
      <c r="E17" s="527">
        <v>8.6560364464692476</v>
      </c>
      <c r="F17" s="527">
        <v>2.5056947608200453</v>
      </c>
      <c r="G17" s="531">
        <v>4.8</v>
      </c>
      <c r="H17" s="527">
        <v>57.6</v>
      </c>
      <c r="I17" s="527">
        <v>28.5</v>
      </c>
      <c r="J17" s="527">
        <v>8.1999999999999993</v>
      </c>
      <c r="K17" s="528">
        <v>0.9</v>
      </c>
      <c r="L17" s="10"/>
    </row>
    <row r="18" spans="1:12" ht="12.75" customHeight="1">
      <c r="A18" s="11" t="s">
        <v>68</v>
      </c>
      <c r="B18" s="532" t="s">
        <v>88</v>
      </c>
      <c r="C18" s="532" t="s">
        <v>88</v>
      </c>
      <c r="D18" s="532" t="s">
        <v>88</v>
      </c>
      <c r="E18" s="532" t="s">
        <v>88</v>
      </c>
      <c r="F18" s="532" t="s">
        <v>88</v>
      </c>
      <c r="G18" s="28">
        <v>43.8</v>
      </c>
      <c r="H18" s="529">
        <v>51.6</v>
      </c>
      <c r="I18" s="529">
        <v>3.5</v>
      </c>
      <c r="J18" s="529">
        <v>1</v>
      </c>
      <c r="K18" s="530">
        <v>0.1</v>
      </c>
      <c r="L18" s="10"/>
    </row>
    <row r="19" spans="1:12" ht="12.75" customHeight="1">
      <c r="A19" s="526" t="s">
        <v>69</v>
      </c>
      <c r="B19" s="533" t="s">
        <v>88</v>
      </c>
      <c r="C19" s="533" t="s">
        <v>88</v>
      </c>
      <c r="D19" s="533" t="s">
        <v>88</v>
      </c>
      <c r="E19" s="533" t="s">
        <v>88</v>
      </c>
      <c r="F19" s="533" t="s">
        <v>88</v>
      </c>
      <c r="G19" s="531">
        <v>57.3</v>
      </c>
      <c r="H19" s="527">
        <v>37.9</v>
      </c>
      <c r="I19" s="527">
        <v>3.7</v>
      </c>
      <c r="J19" s="527">
        <v>0.9</v>
      </c>
      <c r="K19" s="528">
        <v>0.1</v>
      </c>
      <c r="L19" s="10"/>
    </row>
    <row r="20" spans="1:12" ht="12.75" customHeight="1">
      <c r="A20" s="11" t="s">
        <v>18</v>
      </c>
      <c r="B20" s="529">
        <v>22.090261282660332</v>
      </c>
      <c r="C20" s="529">
        <v>49.7624703087886</v>
      </c>
      <c r="D20" s="529">
        <v>16.7458432304038</v>
      </c>
      <c r="E20" s="529">
        <v>6.7695961995249405</v>
      </c>
      <c r="F20" s="529">
        <v>1.3064133016627077</v>
      </c>
      <c r="G20" s="28">
        <v>19.5</v>
      </c>
      <c r="H20" s="529">
        <v>72</v>
      </c>
      <c r="I20" s="529">
        <v>7.5</v>
      </c>
      <c r="J20" s="529">
        <v>1.1000000000000001</v>
      </c>
      <c r="K20" s="530">
        <v>0</v>
      </c>
      <c r="L20" s="10"/>
    </row>
    <row r="21" spans="1:12" ht="12.75" customHeight="1">
      <c r="A21" s="534" t="s">
        <v>70</v>
      </c>
      <c r="B21" s="535" t="s">
        <v>88</v>
      </c>
      <c r="C21" s="535" t="s">
        <v>88</v>
      </c>
      <c r="D21" s="535" t="s">
        <v>88</v>
      </c>
      <c r="E21" s="535" t="s">
        <v>88</v>
      </c>
      <c r="F21" s="535" t="s">
        <v>88</v>
      </c>
      <c r="G21" s="536">
        <v>47.5</v>
      </c>
      <c r="H21" s="535">
        <v>49.4</v>
      </c>
      <c r="I21" s="535">
        <v>2.9</v>
      </c>
      <c r="J21" s="535">
        <v>0.2</v>
      </c>
      <c r="K21" s="537">
        <v>0</v>
      </c>
      <c r="L21" s="10"/>
    </row>
    <row r="22" spans="1:12" ht="18" customHeight="1">
      <c r="A22" s="1115" t="s">
        <v>19</v>
      </c>
      <c r="B22" s="1115"/>
      <c r="C22" s="1115"/>
      <c r="D22" s="1115"/>
      <c r="E22" s="1115"/>
      <c r="F22" s="1115"/>
      <c r="G22" s="1115"/>
      <c r="H22" s="1115"/>
      <c r="I22" s="1115"/>
      <c r="J22" s="1115"/>
      <c r="K22" s="1115"/>
    </row>
    <row r="23" spans="1:12" ht="15" customHeight="1"/>
    <row r="25" spans="1:12">
      <c r="B25" s="55"/>
      <c r="C25" s="29"/>
      <c r="D25" s="29"/>
      <c r="E25" s="29"/>
      <c r="F25" s="29"/>
      <c r="G25" s="29"/>
      <c r="H25" s="29"/>
      <c r="I25" s="54"/>
      <c r="J25" s="55"/>
    </row>
    <row r="26" spans="1:12">
      <c r="B26" s="29"/>
      <c r="C26" s="29"/>
      <c r="D26" s="29"/>
      <c r="E26" s="29"/>
      <c r="F26" s="29"/>
      <c r="G26" s="29"/>
      <c r="H26" s="29"/>
      <c r="I26" s="54"/>
      <c r="J26" s="55"/>
    </row>
    <row r="27" spans="1:12">
      <c r="B27" s="55"/>
      <c r="C27" s="55"/>
      <c r="D27" s="55"/>
      <c r="E27" s="55"/>
      <c r="F27" s="55"/>
      <c r="G27" s="55"/>
      <c r="H27" s="55"/>
      <c r="I27" s="55"/>
      <c r="J27" s="55"/>
    </row>
    <row r="28" spans="1:12">
      <c r="B28" s="55"/>
      <c r="C28" s="55"/>
      <c r="D28" s="55"/>
      <c r="E28" s="55"/>
      <c r="F28" s="55"/>
      <c r="G28" s="55"/>
      <c r="H28" s="55"/>
      <c r="I28" s="55"/>
      <c r="J28" s="55"/>
    </row>
    <row r="29" spans="1:12">
      <c r="B29" s="55"/>
      <c r="C29" s="55"/>
      <c r="D29" s="55"/>
      <c r="E29" s="55"/>
      <c r="F29" s="55"/>
      <c r="G29" s="55"/>
      <c r="H29" s="55"/>
      <c r="I29" s="55"/>
      <c r="J29" s="55"/>
    </row>
    <row r="30" spans="1:12">
      <c r="B30" s="55"/>
      <c r="C30" s="55"/>
      <c r="D30" s="55"/>
      <c r="E30" s="55"/>
      <c r="F30" s="55"/>
      <c r="G30" s="55"/>
      <c r="H30" s="55"/>
      <c r="I30" s="55"/>
      <c r="J30" s="55"/>
    </row>
  </sheetData>
  <mergeCells count="7">
    <mergeCell ref="A1:B1"/>
    <mergeCell ref="A2:K2"/>
    <mergeCell ref="A22:K22"/>
    <mergeCell ref="B3:F3"/>
    <mergeCell ref="G3:K3"/>
    <mergeCell ref="B5:K5"/>
    <mergeCell ref="A3:A5"/>
  </mergeCells>
  <hyperlinks>
    <hyperlink ref="A1" location="Inhalt!A1" display="Zurück zum Inhalt"/>
  </hyperlinks>
  <pageMargins left="0.7" right="0.7" top="0.78740157499999996" bottom="0.78740157499999996" header="0.3" footer="0.3"/>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P32"/>
  <sheetViews>
    <sheetView workbookViewId="0"/>
  </sheetViews>
  <sheetFormatPr baseColWidth="10" defaultRowHeight="15"/>
  <cols>
    <col min="1" max="1" width="35.28515625" customWidth="1"/>
  </cols>
  <sheetData>
    <row r="1" spans="1:10" ht="25.5" customHeight="1">
      <c r="A1" s="963" t="s">
        <v>248</v>
      </c>
      <c r="B1" s="69"/>
      <c r="C1" s="8"/>
      <c r="D1" s="8"/>
    </row>
    <row r="2" spans="1:10" ht="21" customHeight="1">
      <c r="A2" s="1129" t="s">
        <v>216</v>
      </c>
      <c r="B2" s="1129"/>
      <c r="C2" s="1129"/>
      <c r="D2" s="1129"/>
      <c r="E2" s="1129"/>
      <c r="F2" s="1129"/>
      <c r="G2" s="1129"/>
      <c r="H2" s="1129"/>
      <c r="I2" s="1129"/>
      <c r="J2" s="1129"/>
    </row>
    <row r="3" spans="1:10" ht="12.75" customHeight="1">
      <c r="A3" s="1127" t="s">
        <v>42</v>
      </c>
      <c r="B3" s="538">
        <v>2006</v>
      </c>
      <c r="C3" s="538">
        <v>2007</v>
      </c>
      <c r="D3" s="538">
        <v>2008</v>
      </c>
      <c r="E3" s="538">
        <v>2009</v>
      </c>
      <c r="F3" s="538">
        <v>2010</v>
      </c>
      <c r="G3" s="538">
        <v>2011</v>
      </c>
      <c r="H3" s="538">
        <v>2012</v>
      </c>
      <c r="I3" s="538">
        <v>2013</v>
      </c>
      <c r="J3" s="539">
        <v>2014</v>
      </c>
    </row>
    <row r="4" spans="1:10" ht="12.75" customHeight="1">
      <c r="A4" s="1128"/>
      <c r="B4" s="1124" t="s">
        <v>56</v>
      </c>
      <c r="C4" s="1125"/>
      <c r="D4" s="1125"/>
      <c r="E4" s="1125"/>
      <c r="F4" s="1125"/>
      <c r="G4" s="1125"/>
      <c r="H4" s="1125"/>
      <c r="I4" s="1125"/>
      <c r="J4" s="1126"/>
    </row>
    <row r="5" spans="1:10" ht="12.75" customHeight="1">
      <c r="A5" s="540" t="s">
        <v>34</v>
      </c>
      <c r="B5" s="540"/>
      <c r="C5" s="540"/>
      <c r="D5" s="540"/>
      <c r="E5" s="540"/>
      <c r="F5" s="540"/>
      <c r="G5" s="540"/>
      <c r="H5" s="540"/>
      <c r="I5" s="540"/>
      <c r="J5" s="540"/>
    </row>
    <row r="6" spans="1:10" ht="12.75" customHeight="1">
      <c r="A6" s="13" t="s">
        <v>35</v>
      </c>
      <c r="B6" s="273">
        <v>14.277996658553279</v>
      </c>
      <c r="C6" s="273">
        <v>13.504772645346176</v>
      </c>
      <c r="D6" s="273">
        <v>12.673602667440257</v>
      </c>
      <c r="E6" s="273">
        <v>11.841015663924972</v>
      </c>
      <c r="F6" s="273">
        <v>10.914359075182842</v>
      </c>
      <c r="G6" s="273">
        <v>10.3408642550457</v>
      </c>
      <c r="H6" s="273">
        <v>9.6859705086707013</v>
      </c>
      <c r="I6" s="273">
        <v>8.9457090763566391</v>
      </c>
      <c r="J6" s="274">
        <v>8.2000267213253757</v>
      </c>
    </row>
    <row r="7" spans="1:10" ht="12.75" customHeight="1">
      <c r="A7" s="541" t="s">
        <v>36</v>
      </c>
      <c r="B7" s="542">
        <v>5.5481058280418463</v>
      </c>
      <c r="C7" s="542">
        <v>5.4057209969651385</v>
      </c>
      <c r="D7" s="542">
        <v>5.4943097367024221</v>
      </c>
      <c r="E7" s="542">
        <v>6.024418158809616</v>
      </c>
      <c r="F7" s="542">
        <v>6.771949695683495</v>
      </c>
      <c r="G7" s="542">
        <v>7.3704574752007463</v>
      </c>
      <c r="H7" s="542">
        <v>8.1039389532610908</v>
      </c>
      <c r="I7" s="542">
        <v>8.6099678457866951</v>
      </c>
      <c r="J7" s="543">
        <v>9.0854906403357596</v>
      </c>
    </row>
    <row r="8" spans="1:10" ht="12.75" customHeight="1">
      <c r="A8" s="13" t="s">
        <v>37</v>
      </c>
      <c r="B8" s="273">
        <v>22.231532837736044</v>
      </c>
      <c r="C8" s="273">
        <v>22.171434038579683</v>
      </c>
      <c r="D8" s="273">
        <v>22.119083080762277</v>
      </c>
      <c r="E8" s="273">
        <v>21.46721688707931</v>
      </c>
      <c r="F8" s="273">
        <v>20.60226688693275</v>
      </c>
      <c r="G8" s="273">
        <v>20.153981329536087</v>
      </c>
      <c r="H8" s="273">
        <v>19.507024909696487</v>
      </c>
      <c r="I8" s="273">
        <v>18.650336118022263</v>
      </c>
      <c r="J8" s="274">
        <v>17.668996382220556</v>
      </c>
    </row>
    <row r="9" spans="1:10" ht="12.75" customHeight="1">
      <c r="A9" s="541" t="s">
        <v>38</v>
      </c>
      <c r="B9" s="542">
        <v>43.446922019200166</v>
      </c>
      <c r="C9" s="542">
        <v>44.425265470275349</v>
      </c>
      <c r="D9" s="542">
        <v>45.023639735353967</v>
      </c>
      <c r="E9" s="542">
        <v>45.413536028870631</v>
      </c>
      <c r="F9" s="542">
        <v>45.560225629598278</v>
      </c>
      <c r="G9" s="542">
        <v>45.113963779951142</v>
      </c>
      <c r="H9" s="542">
        <v>44.71270973088771</v>
      </c>
      <c r="I9" s="542">
        <v>44.316295606172559</v>
      </c>
      <c r="J9" s="543">
        <v>44.214713049767269</v>
      </c>
    </row>
    <row r="10" spans="1:10" ht="12.75" customHeight="1">
      <c r="A10" s="13" t="s">
        <v>39</v>
      </c>
      <c r="B10" s="273">
        <v>8.1033047271207437</v>
      </c>
      <c r="C10" s="273">
        <v>8.0787112633375493</v>
      </c>
      <c r="D10" s="273">
        <v>8.2640372193514526</v>
      </c>
      <c r="E10" s="273">
        <v>8.8311681828575992</v>
      </c>
      <c r="F10" s="273">
        <v>9.8200636111711788</v>
      </c>
      <c r="G10" s="273">
        <v>10.787781799127014</v>
      </c>
      <c r="H10" s="273">
        <v>11.824717361730075</v>
      </c>
      <c r="I10" s="273">
        <v>13.382887390447815</v>
      </c>
      <c r="J10" s="274">
        <v>14.8050543306948</v>
      </c>
    </row>
    <row r="11" spans="1:10" ht="12.75" customHeight="1">
      <c r="A11" s="541" t="s">
        <v>40</v>
      </c>
      <c r="B11" s="542">
        <v>6.3921379293479301</v>
      </c>
      <c r="C11" s="542">
        <v>6.4140955854961001</v>
      </c>
      <c r="D11" s="542">
        <v>6.4253275603896096</v>
      </c>
      <c r="E11" s="542">
        <v>6.4226450784578644</v>
      </c>
      <c r="F11" s="542">
        <v>6.3311351014314541</v>
      </c>
      <c r="G11" s="542">
        <v>6.2329513611392953</v>
      </c>
      <c r="H11" s="542">
        <v>6.1656385357539376</v>
      </c>
      <c r="I11" s="542">
        <v>6.0948039632140256</v>
      </c>
      <c r="J11" s="543">
        <v>6.0257188756562323</v>
      </c>
    </row>
    <row r="12" spans="1:10" ht="12.75" customHeight="1">
      <c r="A12" s="540" t="s">
        <v>41</v>
      </c>
      <c r="B12" s="540"/>
      <c r="C12" s="540"/>
      <c r="D12" s="540"/>
      <c r="E12" s="540"/>
      <c r="F12" s="540"/>
      <c r="G12" s="540"/>
      <c r="H12" s="540"/>
      <c r="I12" s="540"/>
      <c r="J12" s="540"/>
    </row>
    <row r="13" spans="1:10" ht="12.75" customHeight="1">
      <c r="A13" s="13" t="s">
        <v>35</v>
      </c>
      <c r="B13" s="273">
        <v>34.231765027670477</v>
      </c>
      <c r="C13" s="273">
        <v>32.849406019788532</v>
      </c>
      <c r="D13" s="273">
        <v>31.426789455732589</v>
      </c>
      <c r="E13" s="273">
        <v>29.879915047339274</v>
      </c>
      <c r="F13" s="273">
        <v>28.154658089650951</v>
      </c>
      <c r="G13" s="273">
        <v>26.890262676906751</v>
      </c>
      <c r="H13" s="273">
        <v>26.109167819084036</v>
      </c>
      <c r="I13" s="273">
        <v>25.215313239889557</v>
      </c>
      <c r="J13" s="274">
        <v>24.607376081229749</v>
      </c>
    </row>
    <row r="14" spans="1:10" ht="12.75" customHeight="1">
      <c r="A14" s="541" t="s">
        <v>36</v>
      </c>
      <c r="B14" s="542">
        <v>2.3453394831597918</v>
      </c>
      <c r="C14" s="542">
        <v>2.4616342044024977</v>
      </c>
      <c r="D14" s="542">
        <v>2.7672367587584659</v>
      </c>
      <c r="E14" s="542">
        <v>3.186717214823048</v>
      </c>
      <c r="F14" s="542">
        <v>3.9488179491350568</v>
      </c>
      <c r="G14" s="542">
        <v>4.2726214626838948</v>
      </c>
      <c r="H14" s="542">
        <v>4.4236557390384776</v>
      </c>
      <c r="I14" s="542">
        <v>4.8596991146526092</v>
      </c>
      <c r="J14" s="543">
        <v>5.765717573200642</v>
      </c>
    </row>
    <row r="15" spans="1:10" ht="12.75" customHeight="1">
      <c r="A15" s="13" t="s">
        <v>37</v>
      </c>
      <c r="B15" s="273">
        <v>18.838027509357751</v>
      </c>
      <c r="C15" s="273">
        <v>19.25591641706708</v>
      </c>
      <c r="D15" s="273">
        <v>20.040734785362762</v>
      </c>
      <c r="E15" s="273">
        <v>20.437863480280264</v>
      </c>
      <c r="F15" s="273">
        <v>19.893377591173692</v>
      </c>
      <c r="G15" s="273">
        <v>19.655674664092817</v>
      </c>
      <c r="H15" s="273">
        <v>19.198614774959037</v>
      </c>
      <c r="I15" s="273">
        <v>18.366594301421326</v>
      </c>
      <c r="J15" s="274">
        <v>16.981741473803201</v>
      </c>
    </row>
    <row r="16" spans="1:10" ht="12.75" customHeight="1">
      <c r="A16" s="541" t="s">
        <v>38</v>
      </c>
      <c r="B16" s="542">
        <v>19.602384494044383</v>
      </c>
      <c r="C16" s="542">
        <v>20.468502726982909</v>
      </c>
      <c r="D16" s="542">
        <v>21.112702821224964</v>
      </c>
      <c r="E16" s="542">
        <v>21.849705246025287</v>
      </c>
      <c r="F16" s="542">
        <v>22.481719960711558</v>
      </c>
      <c r="G16" s="542">
        <v>22.959608157418348</v>
      </c>
      <c r="H16" s="542">
        <v>23.254116744721156</v>
      </c>
      <c r="I16" s="542">
        <v>23.43257124452651</v>
      </c>
      <c r="J16" s="543">
        <v>23.698739364332788</v>
      </c>
    </row>
    <row r="17" spans="1:16" ht="12.75" customHeight="1">
      <c r="A17" s="13" t="s">
        <v>39</v>
      </c>
      <c r="B17" s="273">
        <v>13.168859197200355</v>
      </c>
      <c r="C17" s="273">
        <v>13.542328845313159</v>
      </c>
      <c r="D17" s="273">
        <v>13.61984115382741</v>
      </c>
      <c r="E17" s="273">
        <v>14.070582163910997</v>
      </c>
      <c r="F17" s="273">
        <v>15.403005112851314</v>
      </c>
      <c r="G17" s="273">
        <v>16.596096860062147</v>
      </c>
      <c r="H17" s="273">
        <v>17.787358659399661</v>
      </c>
      <c r="I17" s="273">
        <v>19.272839922012718</v>
      </c>
      <c r="J17" s="274">
        <v>20.433602147824416</v>
      </c>
    </row>
    <row r="18" spans="1:16" ht="12.75" customHeight="1">
      <c r="A18" s="544" t="s">
        <v>40</v>
      </c>
      <c r="B18" s="545">
        <v>11.813624288567242</v>
      </c>
      <c r="C18" s="545">
        <v>11.422211786445837</v>
      </c>
      <c r="D18" s="545">
        <v>11.032695025093798</v>
      </c>
      <c r="E18" s="545">
        <v>10.575216847621126</v>
      </c>
      <c r="F18" s="545">
        <v>10.118421296477425</v>
      </c>
      <c r="G18" s="545">
        <v>9.6257361788360463</v>
      </c>
      <c r="H18" s="545">
        <v>9.2270862627976449</v>
      </c>
      <c r="I18" s="545">
        <v>8.8529821774972781</v>
      </c>
      <c r="J18" s="546">
        <v>8.5128233596091931</v>
      </c>
    </row>
    <row r="19" spans="1:16" ht="16.5" customHeight="1">
      <c r="A19" s="2" t="s">
        <v>213</v>
      </c>
    </row>
    <row r="20" spans="1:16" ht="15.75" customHeight="1">
      <c r="A20" s="2" t="s">
        <v>190</v>
      </c>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sheetData>
  <mergeCells count="3">
    <mergeCell ref="B4:J4"/>
    <mergeCell ref="A3:A4"/>
    <mergeCell ref="A2:J2"/>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G41"/>
  <sheetViews>
    <sheetView workbookViewId="0"/>
  </sheetViews>
  <sheetFormatPr baseColWidth="10" defaultRowHeight="15"/>
  <cols>
    <col min="1" max="1" width="24.42578125" customWidth="1"/>
    <col min="2" max="3" width="10.42578125" customWidth="1"/>
    <col min="4" max="4" width="11.28515625" customWidth="1"/>
    <col min="5" max="6" width="10.42578125" customWidth="1"/>
    <col min="7" max="7" width="11.28515625" customWidth="1"/>
  </cols>
  <sheetData>
    <row r="1" spans="1:7" ht="25.5" customHeight="1">
      <c r="A1" s="963" t="s">
        <v>248</v>
      </c>
      <c r="B1" s="69"/>
      <c r="C1" s="8"/>
      <c r="D1" s="8"/>
    </row>
    <row r="2" spans="1:7" ht="30" customHeight="1">
      <c r="A2" s="1130" t="s">
        <v>1265</v>
      </c>
      <c r="B2" s="1130"/>
      <c r="C2" s="1130"/>
      <c r="D2" s="1130"/>
      <c r="E2" s="1130"/>
      <c r="F2" s="1130"/>
      <c r="G2" s="1130"/>
    </row>
    <row r="3" spans="1:7" ht="26.25" customHeight="1">
      <c r="A3" s="1127" t="s">
        <v>846</v>
      </c>
      <c r="B3" s="1131" t="s">
        <v>0</v>
      </c>
      <c r="C3" s="1131" t="s">
        <v>847</v>
      </c>
      <c r="D3" s="1131"/>
      <c r="E3" s="1131" t="s">
        <v>0</v>
      </c>
      <c r="F3" s="1131" t="s">
        <v>847</v>
      </c>
      <c r="G3" s="1132"/>
    </row>
    <row r="4" spans="1:7" ht="25.5">
      <c r="A4" s="1127"/>
      <c r="B4" s="1131"/>
      <c r="C4" s="538" t="s">
        <v>848</v>
      </c>
      <c r="D4" s="570" t="s">
        <v>956</v>
      </c>
      <c r="E4" s="1131"/>
      <c r="F4" s="538" t="s">
        <v>848</v>
      </c>
      <c r="G4" s="571" t="s">
        <v>956</v>
      </c>
    </row>
    <row r="5" spans="1:7" ht="12.75" customHeight="1">
      <c r="A5" s="1128"/>
      <c r="B5" s="1124" t="s">
        <v>431</v>
      </c>
      <c r="C5" s="1125"/>
      <c r="D5" s="1125"/>
      <c r="E5" s="1133" t="s">
        <v>56</v>
      </c>
      <c r="F5" s="1125"/>
      <c r="G5" s="1126"/>
    </row>
    <row r="6" spans="1:7" ht="12.75" customHeight="1">
      <c r="A6" s="1023">
        <v>2013</v>
      </c>
      <c r="B6" s="1024"/>
      <c r="C6" s="1024"/>
      <c r="D6" s="1024"/>
      <c r="E6" s="1024"/>
      <c r="F6" s="1024"/>
      <c r="G6" s="1024"/>
    </row>
    <row r="7" spans="1:7" ht="12.75" customHeight="1">
      <c r="A7" s="184" t="s">
        <v>0</v>
      </c>
      <c r="B7" s="227">
        <v>1541</v>
      </c>
      <c r="C7" s="227">
        <v>1333</v>
      </c>
      <c r="D7" s="227">
        <v>208</v>
      </c>
      <c r="E7" s="237">
        <f>B7/B$7*100</f>
        <v>100</v>
      </c>
      <c r="F7" s="237">
        <f t="shared" ref="F7:G21" si="0">C7/C$7*100</f>
        <v>100</v>
      </c>
      <c r="G7" s="238">
        <f t="shared" si="0"/>
        <v>100</v>
      </c>
    </row>
    <row r="8" spans="1:7" ht="12.75" customHeight="1">
      <c r="A8" s="572" t="s">
        <v>1</v>
      </c>
      <c r="B8" s="573">
        <v>1169</v>
      </c>
      <c r="C8" s="573">
        <v>1016</v>
      </c>
      <c r="D8" s="573">
        <v>153</v>
      </c>
      <c r="E8" s="574">
        <f t="shared" ref="E8:E21" si="1">B8/B$7*100</f>
        <v>75.859831278390658</v>
      </c>
      <c r="F8" s="574">
        <f t="shared" si="0"/>
        <v>76.21905476369092</v>
      </c>
      <c r="G8" s="575">
        <f t="shared" si="0"/>
        <v>73.557692307692307</v>
      </c>
    </row>
    <row r="9" spans="1:7" ht="12.75" customHeight="1">
      <c r="A9" s="184" t="s">
        <v>99</v>
      </c>
      <c r="B9" s="227">
        <v>372</v>
      </c>
      <c r="C9" s="227">
        <v>317</v>
      </c>
      <c r="D9" s="227">
        <v>55</v>
      </c>
      <c r="E9" s="228">
        <f t="shared" si="1"/>
        <v>24.140168721609346</v>
      </c>
      <c r="F9" s="228">
        <f t="shared" si="0"/>
        <v>23.78094523630908</v>
      </c>
      <c r="G9" s="229">
        <f t="shared" si="0"/>
        <v>26.442307692307693</v>
      </c>
    </row>
    <row r="10" spans="1:7" ht="12.75" customHeight="1">
      <c r="A10" s="1027" t="s">
        <v>1264</v>
      </c>
      <c r="B10" s="1026"/>
      <c r="C10" s="1026"/>
      <c r="D10" s="1026"/>
      <c r="E10" s="1026"/>
      <c r="F10" s="1026"/>
      <c r="G10" s="1026"/>
    </row>
    <row r="11" spans="1:7" ht="12.75" customHeight="1">
      <c r="A11" s="184" t="s">
        <v>849</v>
      </c>
      <c r="B11" s="230">
        <v>57</v>
      </c>
      <c r="C11" s="230">
        <v>49</v>
      </c>
      <c r="D11" s="230">
        <v>8</v>
      </c>
      <c r="E11" s="228">
        <f t="shared" si="1"/>
        <v>3.6988968202465928</v>
      </c>
      <c r="F11" s="228">
        <f t="shared" si="0"/>
        <v>3.6759189797449361</v>
      </c>
      <c r="G11" s="229">
        <f t="shared" si="0"/>
        <v>3.8461538461538463</v>
      </c>
    </row>
    <row r="12" spans="1:7" ht="12.75" customHeight="1">
      <c r="A12" s="572" t="s">
        <v>850</v>
      </c>
      <c r="B12" s="576">
        <v>61</v>
      </c>
      <c r="C12" s="576">
        <v>51</v>
      </c>
      <c r="D12" s="576">
        <v>10</v>
      </c>
      <c r="E12" s="574">
        <f t="shared" si="1"/>
        <v>3.9584685269305648</v>
      </c>
      <c r="F12" s="574">
        <f t="shared" si="0"/>
        <v>3.8259564891222806</v>
      </c>
      <c r="G12" s="575">
        <f t="shared" si="0"/>
        <v>4.8076923076923084</v>
      </c>
    </row>
    <row r="13" spans="1:7" ht="15.75" customHeight="1">
      <c r="A13" s="350" t="s">
        <v>957</v>
      </c>
      <c r="B13" s="230">
        <v>149</v>
      </c>
      <c r="C13" s="230">
        <v>127</v>
      </c>
      <c r="D13" s="230">
        <v>22</v>
      </c>
      <c r="E13" s="228">
        <f t="shared" si="1"/>
        <v>9.6690460739779365</v>
      </c>
      <c r="F13" s="228">
        <f t="shared" si="0"/>
        <v>9.527381845461365</v>
      </c>
      <c r="G13" s="229">
        <f t="shared" si="0"/>
        <v>10.576923076923077</v>
      </c>
    </row>
    <row r="14" spans="1:7" ht="12.75" customHeight="1">
      <c r="A14" s="572" t="s">
        <v>109</v>
      </c>
      <c r="B14" s="576">
        <v>11</v>
      </c>
      <c r="C14" s="576">
        <v>8</v>
      </c>
      <c r="D14" s="576" t="s">
        <v>150</v>
      </c>
      <c r="E14" s="574">
        <f t="shared" si="1"/>
        <v>0.71382219338092145</v>
      </c>
      <c r="F14" s="574">
        <f t="shared" si="0"/>
        <v>0.60015003750937734</v>
      </c>
      <c r="G14" s="577" t="s">
        <v>150</v>
      </c>
    </row>
    <row r="15" spans="1:7" ht="12.75" customHeight="1">
      <c r="A15" s="184" t="s">
        <v>116</v>
      </c>
      <c r="B15" s="230">
        <v>8</v>
      </c>
      <c r="C15" s="230">
        <v>7</v>
      </c>
      <c r="D15" s="230" t="s">
        <v>150</v>
      </c>
      <c r="E15" s="228">
        <f t="shared" si="1"/>
        <v>0.5191434133679429</v>
      </c>
      <c r="F15" s="228">
        <f t="shared" si="0"/>
        <v>0.5251312828207052</v>
      </c>
      <c r="G15" s="231" t="s">
        <v>150</v>
      </c>
    </row>
    <row r="16" spans="1:7" ht="12.75" customHeight="1">
      <c r="A16" s="572" t="s">
        <v>123</v>
      </c>
      <c r="B16" s="576">
        <v>59</v>
      </c>
      <c r="C16" s="576">
        <v>50</v>
      </c>
      <c r="D16" s="576">
        <v>9</v>
      </c>
      <c r="E16" s="574">
        <f t="shared" si="1"/>
        <v>3.8286826735885784</v>
      </c>
      <c r="F16" s="574">
        <f t="shared" si="0"/>
        <v>3.7509377344336086</v>
      </c>
      <c r="G16" s="575">
        <f t="shared" si="0"/>
        <v>4.3269230769230766</v>
      </c>
    </row>
    <row r="17" spans="1:7" ht="12.75" customHeight="1">
      <c r="A17" s="232" t="s">
        <v>851</v>
      </c>
      <c r="B17" s="233" t="s">
        <v>150</v>
      </c>
      <c r="C17" s="233" t="s">
        <v>150</v>
      </c>
      <c r="D17" s="233" t="s">
        <v>5</v>
      </c>
      <c r="E17" s="233" t="s">
        <v>150</v>
      </c>
      <c r="F17" s="233" t="s">
        <v>150</v>
      </c>
      <c r="G17" s="234" t="s">
        <v>150</v>
      </c>
    </row>
    <row r="18" spans="1:7" ht="12.75" customHeight="1">
      <c r="A18" s="580" t="s">
        <v>952</v>
      </c>
      <c r="B18" s="576">
        <v>26</v>
      </c>
      <c r="C18" s="576">
        <v>24</v>
      </c>
      <c r="D18" s="576" t="s">
        <v>150</v>
      </c>
      <c r="E18" s="574">
        <f t="shared" si="1"/>
        <v>1.6872160934458142</v>
      </c>
      <c r="F18" s="574">
        <f t="shared" si="0"/>
        <v>1.8004501125281318</v>
      </c>
      <c r="G18" s="577" t="s">
        <v>150</v>
      </c>
    </row>
    <row r="19" spans="1:7" ht="12.75" customHeight="1">
      <c r="A19" s="1025" t="s">
        <v>852</v>
      </c>
      <c r="B19" s="1026"/>
      <c r="C19" s="1026"/>
      <c r="D19" s="1026"/>
      <c r="E19" s="1026"/>
      <c r="F19" s="1026"/>
      <c r="G19" s="1026"/>
    </row>
    <row r="20" spans="1:7" ht="12.75" customHeight="1">
      <c r="A20" s="184" t="s">
        <v>3</v>
      </c>
      <c r="B20" s="230">
        <v>138</v>
      </c>
      <c r="C20" s="230">
        <v>115</v>
      </c>
      <c r="D20" s="230">
        <v>23</v>
      </c>
      <c r="E20" s="228">
        <f t="shared" si="1"/>
        <v>8.9552238805970141</v>
      </c>
      <c r="F20" s="228">
        <f t="shared" si="0"/>
        <v>8.6271567891972989</v>
      </c>
      <c r="G20" s="229">
        <f t="shared" si="0"/>
        <v>11.057692307692307</v>
      </c>
    </row>
    <row r="21" spans="1:7" ht="12.75" customHeight="1">
      <c r="A21" s="572" t="s">
        <v>853</v>
      </c>
      <c r="B21" s="576">
        <v>234</v>
      </c>
      <c r="C21" s="576">
        <v>202</v>
      </c>
      <c r="D21" s="576">
        <v>32</v>
      </c>
      <c r="E21" s="574">
        <f t="shared" si="1"/>
        <v>15.18494484101233</v>
      </c>
      <c r="F21" s="574">
        <f t="shared" si="0"/>
        <v>15.153788447111777</v>
      </c>
      <c r="G21" s="575">
        <f t="shared" si="0"/>
        <v>15.384615384615385</v>
      </c>
    </row>
    <row r="22" spans="1:7" ht="12.75" customHeight="1">
      <c r="A22" s="1023">
        <v>2005</v>
      </c>
      <c r="B22" s="1024"/>
      <c r="C22" s="1024"/>
      <c r="D22" s="1024"/>
      <c r="E22" s="1024"/>
      <c r="F22" s="1024"/>
      <c r="G22" s="1024"/>
    </row>
    <row r="23" spans="1:7" ht="12.75" customHeight="1">
      <c r="A23" s="184" t="s">
        <v>0</v>
      </c>
      <c r="B23" s="235" t="s">
        <v>88</v>
      </c>
      <c r="C23" s="227">
        <v>1599</v>
      </c>
      <c r="D23" s="235" t="s">
        <v>88</v>
      </c>
      <c r="E23" s="235" t="s">
        <v>88</v>
      </c>
      <c r="F23" s="237">
        <f>C23/C$23*100</f>
        <v>100</v>
      </c>
      <c r="G23" s="236" t="s">
        <v>88</v>
      </c>
    </row>
    <row r="24" spans="1:7" ht="12.75" customHeight="1">
      <c r="A24" s="572" t="s">
        <v>1</v>
      </c>
      <c r="B24" s="581" t="s">
        <v>88</v>
      </c>
      <c r="C24" s="573">
        <v>1277</v>
      </c>
      <c r="D24" s="581" t="s">
        <v>88</v>
      </c>
      <c r="E24" s="581" t="s">
        <v>88</v>
      </c>
      <c r="F24" s="574">
        <f>C24/C$23*100</f>
        <v>79.862414008755465</v>
      </c>
      <c r="G24" s="582" t="s">
        <v>88</v>
      </c>
    </row>
    <row r="25" spans="1:7" ht="12.75" customHeight="1">
      <c r="A25" s="184" t="s">
        <v>99</v>
      </c>
      <c r="B25" s="235" t="s">
        <v>88</v>
      </c>
      <c r="C25" s="227">
        <v>322</v>
      </c>
      <c r="D25" s="235" t="s">
        <v>88</v>
      </c>
      <c r="E25" s="235" t="s">
        <v>88</v>
      </c>
      <c r="F25" s="228">
        <f>C25/C$23*100</f>
        <v>20.137585991244528</v>
      </c>
      <c r="G25" s="236" t="s">
        <v>88</v>
      </c>
    </row>
    <row r="26" spans="1:7" ht="12.75" customHeight="1">
      <c r="A26" s="1027" t="s">
        <v>1264</v>
      </c>
      <c r="B26" s="1026"/>
      <c r="C26" s="1026"/>
      <c r="D26" s="1026"/>
      <c r="E26" s="1026"/>
      <c r="F26" s="1026"/>
      <c r="G26" s="1026"/>
    </row>
    <row r="27" spans="1:7" ht="12.75" customHeight="1">
      <c r="A27" s="184" t="s">
        <v>849</v>
      </c>
      <c r="B27" s="235" t="s">
        <v>88</v>
      </c>
      <c r="C27" s="230">
        <v>45</v>
      </c>
      <c r="D27" s="235" t="s">
        <v>88</v>
      </c>
      <c r="E27" s="235" t="s">
        <v>88</v>
      </c>
      <c r="F27" s="228">
        <f>C27/C$23*100</f>
        <v>2.8142589118198873</v>
      </c>
      <c r="G27" s="236" t="s">
        <v>88</v>
      </c>
    </row>
    <row r="28" spans="1:7" ht="12.75" customHeight="1">
      <c r="A28" s="572" t="s">
        <v>850</v>
      </c>
      <c r="B28" s="581" t="s">
        <v>88</v>
      </c>
      <c r="C28" s="576">
        <v>39</v>
      </c>
      <c r="D28" s="581" t="s">
        <v>88</v>
      </c>
      <c r="E28" s="581" t="s">
        <v>88</v>
      </c>
      <c r="F28" s="574">
        <f t="shared" ref="F28:F34" si="2">C28/C$23*100</f>
        <v>2.4390243902439024</v>
      </c>
      <c r="G28" s="582" t="s">
        <v>88</v>
      </c>
    </row>
    <row r="29" spans="1:7" ht="15.75" customHeight="1">
      <c r="A29" s="350" t="s">
        <v>957</v>
      </c>
      <c r="B29" s="235" t="s">
        <v>88</v>
      </c>
      <c r="C29" s="230">
        <v>106</v>
      </c>
      <c r="D29" s="235" t="s">
        <v>88</v>
      </c>
      <c r="E29" s="235" t="s">
        <v>88</v>
      </c>
      <c r="F29" s="228">
        <f t="shared" si="2"/>
        <v>6.6291432145090683</v>
      </c>
      <c r="G29" s="236" t="s">
        <v>88</v>
      </c>
    </row>
    <row r="30" spans="1:7" ht="12.75" customHeight="1">
      <c r="A30" s="572" t="s">
        <v>109</v>
      </c>
      <c r="B30" s="581" t="s">
        <v>88</v>
      </c>
      <c r="C30" s="576">
        <v>5</v>
      </c>
      <c r="D30" s="581" t="s">
        <v>88</v>
      </c>
      <c r="E30" s="581" t="s">
        <v>88</v>
      </c>
      <c r="F30" s="574">
        <f t="shared" si="2"/>
        <v>0.31269543464665417</v>
      </c>
      <c r="G30" s="582" t="s">
        <v>88</v>
      </c>
    </row>
    <row r="31" spans="1:7" ht="12.75" customHeight="1">
      <c r="A31" s="184" t="s">
        <v>116</v>
      </c>
      <c r="B31" s="235" t="s">
        <v>88</v>
      </c>
      <c r="C31" s="230">
        <v>7</v>
      </c>
      <c r="D31" s="235" t="s">
        <v>88</v>
      </c>
      <c r="E31" s="235" t="s">
        <v>88</v>
      </c>
      <c r="F31" s="228">
        <f t="shared" si="2"/>
        <v>0.43777360850531583</v>
      </c>
      <c r="G31" s="236" t="s">
        <v>88</v>
      </c>
    </row>
    <row r="32" spans="1:7" ht="12.75" customHeight="1">
      <c r="A32" s="572" t="s">
        <v>123</v>
      </c>
      <c r="B32" s="581" t="s">
        <v>88</v>
      </c>
      <c r="C32" s="576">
        <v>19</v>
      </c>
      <c r="D32" s="581" t="s">
        <v>88</v>
      </c>
      <c r="E32" s="581" t="s">
        <v>88</v>
      </c>
      <c r="F32" s="574">
        <f t="shared" si="2"/>
        <v>1.1882426516572859</v>
      </c>
      <c r="G32" s="582" t="s">
        <v>88</v>
      </c>
    </row>
    <row r="33" spans="1:7" ht="12.75" customHeight="1">
      <c r="A33" s="232" t="s">
        <v>851</v>
      </c>
      <c r="B33" s="589" t="s">
        <v>88</v>
      </c>
      <c r="C33" s="233" t="s">
        <v>150</v>
      </c>
      <c r="D33" s="589" t="s">
        <v>88</v>
      </c>
      <c r="E33" s="589" t="s">
        <v>88</v>
      </c>
      <c r="F33" s="233" t="s">
        <v>150</v>
      </c>
      <c r="G33" s="590" t="s">
        <v>88</v>
      </c>
    </row>
    <row r="34" spans="1:7" ht="12.75" customHeight="1">
      <c r="A34" s="580" t="s">
        <v>952</v>
      </c>
      <c r="B34" s="581" t="s">
        <v>88</v>
      </c>
      <c r="C34" s="576">
        <v>100</v>
      </c>
      <c r="D34" s="581" t="s">
        <v>88</v>
      </c>
      <c r="E34" s="581" t="s">
        <v>88</v>
      </c>
      <c r="F34" s="574">
        <f t="shared" si="2"/>
        <v>6.2539086929330825</v>
      </c>
      <c r="G34" s="582" t="s">
        <v>88</v>
      </c>
    </row>
    <row r="35" spans="1:7" ht="12.75" customHeight="1">
      <c r="A35" s="1025" t="s">
        <v>852</v>
      </c>
      <c r="B35" s="1026"/>
      <c r="C35" s="1026"/>
      <c r="D35" s="1026"/>
      <c r="E35" s="1026"/>
      <c r="F35" s="1026"/>
      <c r="G35" s="1026"/>
    </row>
    <row r="36" spans="1:7" ht="12.75" customHeight="1">
      <c r="A36" s="184" t="s">
        <v>3</v>
      </c>
      <c r="B36" s="235" t="s">
        <v>88</v>
      </c>
      <c r="C36" s="230">
        <v>178</v>
      </c>
      <c r="D36" s="235" t="s">
        <v>88</v>
      </c>
      <c r="E36" s="235" t="s">
        <v>88</v>
      </c>
      <c r="F36" s="228">
        <f>C36/C$23*100</f>
        <v>11.131957473420888</v>
      </c>
      <c r="G36" s="236" t="s">
        <v>88</v>
      </c>
    </row>
    <row r="37" spans="1:7" ht="12.75" customHeight="1">
      <c r="A37" s="584" t="s">
        <v>853</v>
      </c>
      <c r="B37" s="585" t="s">
        <v>88</v>
      </c>
      <c r="C37" s="586">
        <v>144</v>
      </c>
      <c r="D37" s="585" t="s">
        <v>88</v>
      </c>
      <c r="E37" s="585" t="s">
        <v>88</v>
      </c>
      <c r="F37" s="587">
        <f>C37/C$23*100</f>
        <v>9.0056285178236397</v>
      </c>
      <c r="G37" s="588" t="s">
        <v>88</v>
      </c>
    </row>
    <row r="38" spans="1:7">
      <c r="A38" s="349" t="s">
        <v>953</v>
      </c>
      <c r="B38" s="14"/>
      <c r="C38" s="14"/>
      <c r="D38" s="14"/>
      <c r="E38" s="14"/>
      <c r="F38" s="14"/>
      <c r="G38" s="14"/>
    </row>
    <row r="39" spans="1:7">
      <c r="A39" s="2" t="s">
        <v>854</v>
      </c>
      <c r="B39" s="14"/>
      <c r="C39" s="14"/>
      <c r="D39" s="14"/>
      <c r="E39" s="14"/>
      <c r="F39" s="14"/>
      <c r="G39" s="14"/>
    </row>
    <row r="40" spans="1:7">
      <c r="A40" s="2" t="s">
        <v>855</v>
      </c>
      <c r="B40" s="14"/>
      <c r="C40" s="14"/>
      <c r="D40" s="14"/>
      <c r="E40" s="14"/>
      <c r="F40" s="14"/>
      <c r="G40" s="14"/>
    </row>
    <row r="41" spans="1:7">
      <c r="A41" s="14"/>
      <c r="B41" s="14"/>
      <c r="C41" s="14"/>
      <c r="D41" s="14"/>
      <c r="E41" s="14"/>
      <c r="F41" s="14"/>
      <c r="G41" s="14"/>
    </row>
  </sheetData>
  <mergeCells count="8">
    <mergeCell ref="A2:G2"/>
    <mergeCell ref="A3:A5"/>
    <mergeCell ref="B3:B4"/>
    <mergeCell ref="C3:D3"/>
    <mergeCell ref="E3:E4"/>
    <mergeCell ref="F3:G3"/>
    <mergeCell ref="B5:D5"/>
    <mergeCell ref="E5:G5"/>
  </mergeCells>
  <hyperlinks>
    <hyperlink ref="A1" location="Inhalt!A1" display="Zurück zum Inhalt"/>
  </hyperlinks>
  <pageMargins left="0.7" right="0.7" top="0.78740157499999996" bottom="0.78740157499999996"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I58"/>
  <sheetViews>
    <sheetView zoomScaleNormal="100" workbookViewId="0"/>
  </sheetViews>
  <sheetFormatPr baseColWidth="10" defaultRowHeight="14.25"/>
  <cols>
    <col min="1" max="1" width="17.140625" style="14" customWidth="1"/>
    <col min="2" max="9" width="11.140625" style="14" customWidth="1"/>
    <col min="10" max="16384" width="11.42578125" style="14"/>
  </cols>
  <sheetData>
    <row r="1" spans="1:9" ht="25.5" customHeight="1">
      <c r="A1" s="963" t="s">
        <v>248</v>
      </c>
      <c r="B1" s="69"/>
    </row>
    <row r="2" spans="1:9" ht="28.5" customHeight="1">
      <c r="A2" s="1134" t="s">
        <v>947</v>
      </c>
      <c r="B2" s="1135"/>
      <c r="C2" s="1135"/>
      <c r="D2" s="1135"/>
      <c r="E2" s="1135"/>
      <c r="F2" s="1135"/>
      <c r="G2" s="1135"/>
      <c r="H2" s="1135"/>
      <c r="I2" s="1135"/>
    </row>
    <row r="3" spans="1:9">
      <c r="A3" s="1127" t="s">
        <v>856</v>
      </c>
      <c r="B3" s="1131" t="s">
        <v>0</v>
      </c>
      <c r="C3" s="1131" t="s">
        <v>313</v>
      </c>
      <c r="D3" s="1131" t="s">
        <v>298</v>
      </c>
      <c r="E3" s="1131" t="s">
        <v>253</v>
      </c>
      <c r="F3" s="1131"/>
      <c r="G3" s="1131" t="s">
        <v>253</v>
      </c>
      <c r="H3" s="1131"/>
      <c r="I3" s="1132"/>
    </row>
    <row r="4" spans="1:9">
      <c r="A4" s="1127"/>
      <c r="B4" s="1131"/>
      <c r="C4" s="1131"/>
      <c r="D4" s="1131"/>
      <c r="E4" s="1131" t="s">
        <v>104</v>
      </c>
      <c r="F4" s="1136" t="s">
        <v>1076</v>
      </c>
      <c r="G4" s="1131" t="s">
        <v>3</v>
      </c>
      <c r="H4" s="1010" t="s">
        <v>373</v>
      </c>
      <c r="I4" s="1132" t="s">
        <v>853</v>
      </c>
    </row>
    <row r="5" spans="1:9" ht="34.5" customHeight="1">
      <c r="A5" s="1127"/>
      <c r="B5" s="1131"/>
      <c r="C5" s="1131"/>
      <c r="D5" s="1131"/>
      <c r="E5" s="1131"/>
      <c r="F5" s="1131"/>
      <c r="G5" s="1131"/>
      <c r="H5" s="1010" t="s">
        <v>1266</v>
      </c>
      <c r="I5" s="1132"/>
    </row>
    <row r="6" spans="1:9" ht="12.75" customHeight="1">
      <c r="A6" s="1128"/>
      <c r="B6" s="1133" t="s">
        <v>56</v>
      </c>
      <c r="C6" s="1125"/>
      <c r="D6" s="1125"/>
      <c r="E6" s="1125"/>
      <c r="F6" s="1125"/>
      <c r="G6" s="1125"/>
      <c r="H6" s="1125"/>
      <c r="I6" s="1126"/>
    </row>
    <row r="7" spans="1:9" ht="12.75" customHeight="1">
      <c r="A7" s="595" t="s">
        <v>7</v>
      </c>
      <c r="B7" s="596"/>
      <c r="C7" s="596"/>
      <c r="D7" s="596"/>
      <c r="E7" s="596"/>
      <c r="F7" s="596"/>
      <c r="G7" s="596"/>
      <c r="H7" s="596"/>
      <c r="I7" s="596"/>
    </row>
    <row r="8" spans="1:9" ht="12.75" customHeight="1">
      <c r="A8" s="184" t="s">
        <v>0</v>
      </c>
      <c r="B8" s="237">
        <v>100</v>
      </c>
      <c r="C8" s="237">
        <v>100</v>
      </c>
      <c r="D8" s="237">
        <v>100</v>
      </c>
      <c r="E8" s="237">
        <v>100</v>
      </c>
      <c r="F8" s="237">
        <v>100</v>
      </c>
      <c r="G8" s="237">
        <v>100</v>
      </c>
      <c r="H8" s="237">
        <v>100</v>
      </c>
      <c r="I8" s="238">
        <v>100</v>
      </c>
    </row>
    <row r="9" spans="1:9" ht="12.75" customHeight="1">
      <c r="A9" s="572" t="s">
        <v>859</v>
      </c>
      <c r="B9" s="574">
        <v>88.088531187122726</v>
      </c>
      <c r="C9" s="574">
        <v>89.762036524626453</v>
      </c>
      <c r="D9" s="574">
        <v>83.628318584070797</v>
      </c>
      <c r="E9" s="574">
        <v>89.024390243902445</v>
      </c>
      <c r="F9" s="574">
        <v>80.555555555555557</v>
      </c>
      <c r="G9" s="574">
        <v>83.501006036217305</v>
      </c>
      <c r="H9" s="574">
        <v>85.111662531017373</v>
      </c>
      <c r="I9" s="575">
        <v>83.97790055248619</v>
      </c>
    </row>
    <row r="10" spans="1:9" ht="12.75" customHeight="1">
      <c r="A10" s="184" t="s">
        <v>860</v>
      </c>
      <c r="B10" s="228">
        <v>5.5533199195171026</v>
      </c>
      <c r="C10" s="228">
        <v>4.7592695074709468</v>
      </c>
      <c r="D10" s="228">
        <v>7.6696165191740411</v>
      </c>
      <c r="E10" s="228">
        <v>4.4715447154471546</v>
      </c>
      <c r="F10" s="228">
        <v>9.4907407407407405</v>
      </c>
      <c r="G10" s="228">
        <v>7.6458752515090547</v>
      </c>
      <c r="H10" s="228">
        <v>7.6923076923076925</v>
      </c>
      <c r="I10" s="229">
        <v>7.7348066298342539</v>
      </c>
    </row>
    <row r="11" spans="1:9" ht="12.75" customHeight="1">
      <c r="A11" s="572" t="s">
        <v>861</v>
      </c>
      <c r="B11" s="574">
        <v>6.3581488933601609</v>
      </c>
      <c r="C11" s="574">
        <v>5.5340343110127286</v>
      </c>
      <c r="D11" s="574">
        <v>8.5545722713864301</v>
      </c>
      <c r="E11" s="574">
        <v>6.0975609756097562</v>
      </c>
      <c r="F11" s="574">
        <v>10.185185185185185</v>
      </c>
      <c r="G11" s="574">
        <v>8.8531187122736412</v>
      </c>
      <c r="H11" s="574">
        <v>7.1960297766749379</v>
      </c>
      <c r="I11" s="575">
        <v>7.7348066298342539</v>
      </c>
    </row>
    <row r="12" spans="1:9" ht="12.75" customHeight="1">
      <c r="A12" s="540" t="s">
        <v>862</v>
      </c>
      <c r="B12" s="560"/>
      <c r="C12" s="560"/>
      <c r="D12" s="560"/>
      <c r="E12" s="560"/>
      <c r="F12" s="560"/>
      <c r="G12" s="560"/>
      <c r="H12" s="560"/>
      <c r="I12" s="560"/>
    </row>
    <row r="13" spans="1:9" ht="12.75" customHeight="1">
      <c r="A13" s="184" t="s">
        <v>0</v>
      </c>
      <c r="B13" s="237">
        <v>100</v>
      </c>
      <c r="C13" s="237">
        <v>100</v>
      </c>
      <c r="D13" s="237">
        <v>100</v>
      </c>
      <c r="E13" s="237">
        <v>100</v>
      </c>
      <c r="F13" s="237">
        <v>100</v>
      </c>
      <c r="G13" s="237">
        <v>100</v>
      </c>
      <c r="H13" s="237">
        <v>100</v>
      </c>
      <c r="I13" s="238">
        <v>100</v>
      </c>
    </row>
    <row r="14" spans="1:9" ht="12.75" customHeight="1">
      <c r="A14" s="572" t="s">
        <v>859</v>
      </c>
      <c r="B14" s="574">
        <v>69.117647058823522</v>
      </c>
      <c r="C14" s="574">
        <v>65.482233502538065</v>
      </c>
      <c r="D14" s="574">
        <v>72.985781990521332</v>
      </c>
      <c r="E14" s="574">
        <v>81.132075471698116</v>
      </c>
      <c r="F14" s="574">
        <v>69.620253164556971</v>
      </c>
      <c r="G14" s="574">
        <v>73.964497041420117</v>
      </c>
      <c r="H14" s="574">
        <v>75.539568345323744</v>
      </c>
      <c r="I14" s="575">
        <v>65.116279069767444</v>
      </c>
    </row>
    <row r="15" spans="1:9" ht="12.75" customHeight="1">
      <c r="A15" s="184" t="s">
        <v>860</v>
      </c>
      <c r="B15" s="228">
        <v>12.254901960784313</v>
      </c>
      <c r="C15" s="228">
        <v>12.18274111675127</v>
      </c>
      <c r="D15" s="228">
        <v>12.322274881516588</v>
      </c>
      <c r="E15" s="237" t="s">
        <v>150</v>
      </c>
      <c r="F15" s="228">
        <v>13.924050632911392</v>
      </c>
      <c r="G15" s="228">
        <v>11.834319526627219</v>
      </c>
      <c r="H15" s="228">
        <v>12.23021582733813</v>
      </c>
      <c r="I15" s="229">
        <v>13.953488372093023</v>
      </c>
    </row>
    <row r="16" spans="1:9" ht="12.75" customHeight="1">
      <c r="A16" s="572" t="s">
        <v>861</v>
      </c>
      <c r="B16" s="574">
        <v>18.382352941176471</v>
      </c>
      <c r="C16" s="574">
        <v>22.335025380710661</v>
      </c>
      <c r="D16" s="574">
        <v>15.165876777251185</v>
      </c>
      <c r="E16" s="574">
        <v>11.320754716981133</v>
      </c>
      <c r="F16" s="574">
        <v>15.822784810126583</v>
      </c>
      <c r="G16" s="574">
        <v>13.609467455621301</v>
      </c>
      <c r="H16" s="574">
        <v>12.23021582733813</v>
      </c>
      <c r="I16" s="575">
        <v>20.930232558139537</v>
      </c>
    </row>
    <row r="17" spans="1:9" ht="12.75" customHeight="1">
      <c r="A17" s="540" t="s">
        <v>863</v>
      </c>
      <c r="B17" s="560"/>
      <c r="C17" s="560"/>
      <c r="D17" s="560"/>
      <c r="E17" s="560"/>
      <c r="F17" s="560"/>
      <c r="G17" s="560"/>
      <c r="H17" s="560"/>
      <c r="I17" s="560"/>
    </row>
    <row r="18" spans="1:9" ht="12.75" customHeight="1">
      <c r="A18" s="184" t="s">
        <v>0</v>
      </c>
      <c r="B18" s="237">
        <v>100</v>
      </c>
      <c r="C18" s="237">
        <v>100</v>
      </c>
      <c r="D18" s="237">
        <v>100</v>
      </c>
      <c r="E18" s="237">
        <v>100</v>
      </c>
      <c r="F18" s="237">
        <v>100</v>
      </c>
      <c r="G18" s="237">
        <v>100</v>
      </c>
      <c r="H18" s="237">
        <v>100</v>
      </c>
      <c r="I18" s="238">
        <v>100</v>
      </c>
    </row>
    <row r="19" spans="1:9" ht="12.75" customHeight="1">
      <c r="A19" s="572" t="s">
        <v>859</v>
      </c>
      <c r="B19" s="574">
        <v>91.160220994475139</v>
      </c>
      <c r="C19" s="574">
        <v>91.644678979771328</v>
      </c>
      <c r="D19" s="574">
        <v>89.389067524115745</v>
      </c>
      <c r="E19" s="574">
        <v>91.269841269841265</v>
      </c>
      <c r="F19" s="574">
        <v>88.108108108108112</v>
      </c>
      <c r="G19" s="574">
        <v>89.371980676328505</v>
      </c>
      <c r="H19" s="574">
        <v>89.617486338797818</v>
      </c>
      <c r="I19" s="575">
        <v>89.423076923076934</v>
      </c>
    </row>
    <row r="20" spans="1:9" ht="12.75" customHeight="1">
      <c r="A20" s="184" t="s">
        <v>860</v>
      </c>
      <c r="B20" s="228">
        <v>4.903314917127072</v>
      </c>
      <c r="C20" s="228">
        <v>4.4854881266490763</v>
      </c>
      <c r="D20" s="228">
        <v>6.430868167202572</v>
      </c>
      <c r="E20" s="228">
        <v>3.9682539682539679</v>
      </c>
      <c r="F20" s="228">
        <v>8.1081081081081088</v>
      </c>
      <c r="G20" s="228">
        <v>6.2801932367149762</v>
      </c>
      <c r="H20" s="228">
        <v>6.0109289617486334</v>
      </c>
      <c r="I20" s="229">
        <v>6.7307692307692308</v>
      </c>
    </row>
    <row r="21" spans="1:9" ht="12.75" customHeight="1">
      <c r="A21" s="572" t="s">
        <v>861</v>
      </c>
      <c r="B21" s="574">
        <v>3.9364640883977895</v>
      </c>
      <c r="C21" s="574">
        <v>3.781882145998241</v>
      </c>
      <c r="D21" s="574">
        <v>4.501607717041801</v>
      </c>
      <c r="E21" s="574">
        <v>4.7619047619047619</v>
      </c>
      <c r="F21" s="574">
        <v>4.3243243243243246</v>
      </c>
      <c r="G21" s="574">
        <v>4.8309178743961354</v>
      </c>
      <c r="H21" s="574">
        <v>4.3715846994535523</v>
      </c>
      <c r="I21" s="575" t="s">
        <v>150</v>
      </c>
    </row>
    <row r="22" spans="1:9" ht="12.75" customHeight="1">
      <c r="A22" s="591" t="s">
        <v>958</v>
      </c>
      <c r="B22" s="560"/>
      <c r="C22" s="560"/>
      <c r="D22" s="560"/>
      <c r="E22" s="560"/>
      <c r="F22" s="560"/>
      <c r="G22" s="560"/>
      <c r="H22" s="560"/>
      <c r="I22" s="560"/>
    </row>
    <row r="23" spans="1:9" ht="12.75" customHeight="1">
      <c r="A23" s="184" t="s">
        <v>0</v>
      </c>
      <c r="B23" s="237">
        <v>100</v>
      </c>
      <c r="C23" s="237">
        <v>100</v>
      </c>
      <c r="D23" s="237">
        <v>100</v>
      </c>
      <c r="E23" s="237">
        <v>100</v>
      </c>
      <c r="F23" s="237">
        <v>100</v>
      </c>
      <c r="G23" s="237">
        <v>100</v>
      </c>
      <c r="H23" s="237">
        <v>100</v>
      </c>
      <c r="I23" s="238">
        <v>100</v>
      </c>
    </row>
    <row r="24" spans="1:9" ht="12.75" customHeight="1">
      <c r="A24" s="572" t="s">
        <v>859</v>
      </c>
      <c r="B24" s="574">
        <v>93.841166936790927</v>
      </c>
      <c r="C24" s="574">
        <v>95.717344753747327</v>
      </c>
      <c r="D24" s="574">
        <v>88</v>
      </c>
      <c r="E24" s="574">
        <v>92.1875</v>
      </c>
      <c r="F24" s="574">
        <v>84.883720930232556</v>
      </c>
      <c r="G24" s="574">
        <v>87.931034482758619</v>
      </c>
      <c r="H24" s="574">
        <v>92.307692307692307</v>
      </c>
      <c r="I24" s="575">
        <v>88.235294117647058</v>
      </c>
    </row>
    <row r="25" spans="1:9" ht="12.75" customHeight="1">
      <c r="A25" s="184" t="s">
        <v>860</v>
      </c>
      <c r="B25" s="228">
        <v>2.7552674230145868</v>
      </c>
      <c r="C25" s="228">
        <v>2.1413276231263381</v>
      </c>
      <c r="D25" s="228">
        <v>4</v>
      </c>
      <c r="E25" s="237" t="s">
        <v>150</v>
      </c>
      <c r="F25" s="237" t="s">
        <v>150</v>
      </c>
      <c r="G25" s="237" t="s">
        <v>150</v>
      </c>
      <c r="H25" s="237" t="s">
        <v>150</v>
      </c>
      <c r="I25" s="238" t="s">
        <v>150</v>
      </c>
    </row>
    <row r="26" spans="1:9" ht="12.75" customHeight="1">
      <c r="A26" s="572" t="s">
        <v>861</v>
      </c>
      <c r="B26" s="574">
        <v>3.5656401944894651</v>
      </c>
      <c r="C26" s="574">
        <v>2.1413276231263381</v>
      </c>
      <c r="D26" s="574">
        <v>8</v>
      </c>
      <c r="E26" s="574" t="s">
        <v>150</v>
      </c>
      <c r="F26" s="574">
        <v>10.465116279069768</v>
      </c>
      <c r="G26" s="574">
        <v>8.6206896551724146</v>
      </c>
      <c r="H26" s="574" t="s">
        <v>150</v>
      </c>
      <c r="I26" s="575" t="s">
        <v>150</v>
      </c>
    </row>
    <row r="27" spans="1:9" ht="12.75" customHeight="1">
      <c r="A27" s="591" t="s">
        <v>959</v>
      </c>
      <c r="B27" s="560"/>
      <c r="C27" s="560"/>
      <c r="D27" s="560"/>
      <c r="E27" s="560"/>
      <c r="F27" s="560"/>
      <c r="G27" s="560"/>
      <c r="H27" s="560"/>
      <c r="I27" s="560"/>
    </row>
    <row r="28" spans="1:9" ht="12.75" customHeight="1">
      <c r="A28" s="184" t="s">
        <v>0</v>
      </c>
      <c r="B28" s="237">
        <v>100</v>
      </c>
      <c r="C28" s="237">
        <v>100</v>
      </c>
      <c r="D28" s="237">
        <v>100</v>
      </c>
      <c r="E28" s="237" t="s">
        <v>150</v>
      </c>
      <c r="F28" s="237">
        <v>100</v>
      </c>
      <c r="G28" s="237">
        <v>100</v>
      </c>
      <c r="H28" s="237" t="s">
        <v>150</v>
      </c>
      <c r="I28" s="238" t="s">
        <v>150</v>
      </c>
    </row>
    <row r="29" spans="1:9" ht="12.75" customHeight="1">
      <c r="A29" s="572" t="s">
        <v>859</v>
      </c>
      <c r="B29" s="574">
        <v>60</v>
      </c>
      <c r="C29" s="574">
        <v>60</v>
      </c>
      <c r="D29" s="574">
        <v>60</v>
      </c>
      <c r="E29" s="574" t="s">
        <v>150</v>
      </c>
      <c r="F29" s="574" t="s">
        <v>150</v>
      </c>
      <c r="G29" s="574" t="s">
        <v>150</v>
      </c>
      <c r="H29" s="574" t="s">
        <v>150</v>
      </c>
      <c r="I29" s="575" t="s">
        <v>150</v>
      </c>
    </row>
    <row r="30" spans="1:9" ht="12.75" customHeight="1">
      <c r="A30" s="232" t="s">
        <v>860</v>
      </c>
      <c r="B30" s="465" t="s">
        <v>150</v>
      </c>
      <c r="C30" s="465" t="s">
        <v>150</v>
      </c>
      <c r="D30" s="465" t="s">
        <v>150</v>
      </c>
      <c r="E30" s="465" t="s">
        <v>150</v>
      </c>
      <c r="F30" s="465" t="s">
        <v>150</v>
      </c>
      <c r="G30" s="465" t="s">
        <v>150</v>
      </c>
      <c r="H30" s="465" t="s">
        <v>150</v>
      </c>
      <c r="I30" s="466" t="s">
        <v>150</v>
      </c>
    </row>
    <row r="31" spans="1:9" ht="12.75" customHeight="1">
      <c r="A31" s="572" t="s">
        <v>861</v>
      </c>
      <c r="B31" s="574">
        <v>35</v>
      </c>
      <c r="C31" s="574" t="s">
        <v>150</v>
      </c>
      <c r="D31" s="574" t="s">
        <v>150</v>
      </c>
      <c r="E31" s="574" t="s">
        <v>150</v>
      </c>
      <c r="F31" s="574" t="s">
        <v>150</v>
      </c>
      <c r="G31" s="574" t="s">
        <v>150</v>
      </c>
      <c r="H31" s="574" t="s">
        <v>150</v>
      </c>
      <c r="I31" s="575" t="s">
        <v>150</v>
      </c>
    </row>
    <row r="32" spans="1:9" ht="12.75" customHeight="1">
      <c r="A32" s="595" t="s">
        <v>8</v>
      </c>
      <c r="B32" s="596"/>
      <c r="C32" s="596"/>
      <c r="D32" s="596"/>
      <c r="E32" s="596"/>
      <c r="F32" s="596"/>
      <c r="G32" s="596"/>
      <c r="H32" s="596"/>
      <c r="I32" s="596"/>
    </row>
    <row r="33" spans="1:9" ht="12.75" customHeight="1">
      <c r="A33" s="184" t="s">
        <v>0</v>
      </c>
      <c r="B33" s="237">
        <v>100</v>
      </c>
      <c r="C33" s="237">
        <v>100</v>
      </c>
      <c r="D33" s="237">
        <v>100</v>
      </c>
      <c r="E33" s="237">
        <v>100</v>
      </c>
      <c r="F33" s="237">
        <v>100</v>
      </c>
      <c r="G33" s="237">
        <v>100</v>
      </c>
      <c r="H33" s="237">
        <v>100</v>
      </c>
      <c r="I33" s="238">
        <v>100</v>
      </c>
    </row>
    <row r="34" spans="1:9" ht="12.75" customHeight="1">
      <c r="A34" s="572" t="s">
        <v>859</v>
      </c>
      <c r="B34" s="574">
        <v>75.792854275391406</v>
      </c>
      <c r="C34" s="574">
        <v>81.43746462931523</v>
      </c>
      <c r="D34" s="574">
        <v>62.102351313969571</v>
      </c>
      <c r="E34" s="574">
        <v>72.332015810276687</v>
      </c>
      <c r="F34" s="574">
        <v>56.263269639065818</v>
      </c>
      <c r="G34" s="574">
        <v>59.751773049645386</v>
      </c>
      <c r="H34" s="574">
        <v>62.447257383966246</v>
      </c>
      <c r="I34" s="575">
        <v>70</v>
      </c>
    </row>
    <row r="35" spans="1:9" ht="12.75" customHeight="1">
      <c r="A35" s="184" t="s">
        <v>860</v>
      </c>
      <c r="B35" s="228">
        <v>4.2151746286631875</v>
      </c>
      <c r="C35" s="228">
        <v>3.7917374080362194</v>
      </c>
      <c r="D35" s="228">
        <v>5.2558782849239281</v>
      </c>
      <c r="E35" s="228">
        <v>4.7430830039525684</v>
      </c>
      <c r="F35" s="228">
        <v>5.520169851380043</v>
      </c>
      <c r="G35" s="228">
        <v>5.3191489361702127</v>
      </c>
      <c r="H35" s="228">
        <v>5.0632911392405067</v>
      </c>
      <c r="I35" s="229">
        <v>5</v>
      </c>
    </row>
    <row r="36" spans="1:9" ht="12.75" customHeight="1">
      <c r="A36" s="572" t="s">
        <v>861</v>
      </c>
      <c r="B36" s="574">
        <v>19.991971095945406</v>
      </c>
      <c r="C36" s="574">
        <v>14.770797962648558</v>
      </c>
      <c r="D36" s="574">
        <v>32.780082987551864</v>
      </c>
      <c r="E36" s="574">
        <v>22.529644268774703</v>
      </c>
      <c r="F36" s="574">
        <v>38.216560509554142</v>
      </c>
      <c r="G36" s="574">
        <v>34.929078014184398</v>
      </c>
      <c r="H36" s="574">
        <v>32.278481012658226</v>
      </c>
      <c r="I36" s="575">
        <v>25</v>
      </c>
    </row>
    <row r="37" spans="1:9" ht="12.75" customHeight="1">
      <c r="A37" s="540" t="s">
        <v>862</v>
      </c>
      <c r="B37" s="560"/>
      <c r="C37" s="560"/>
      <c r="D37" s="560"/>
      <c r="E37" s="560"/>
      <c r="F37" s="560"/>
      <c r="G37" s="560"/>
      <c r="H37" s="560"/>
      <c r="I37" s="560"/>
    </row>
    <row r="38" spans="1:9" ht="12.75" customHeight="1">
      <c r="A38" s="184" t="s">
        <v>0</v>
      </c>
      <c r="B38" s="237">
        <v>100</v>
      </c>
      <c r="C38" s="237">
        <v>100</v>
      </c>
      <c r="D38" s="237">
        <v>100</v>
      </c>
      <c r="E38" s="237">
        <v>100</v>
      </c>
      <c r="F38" s="237">
        <v>100</v>
      </c>
      <c r="G38" s="237">
        <v>100</v>
      </c>
      <c r="H38" s="237">
        <v>100</v>
      </c>
      <c r="I38" s="238">
        <v>100</v>
      </c>
    </row>
    <row r="39" spans="1:9" ht="12.75" customHeight="1">
      <c r="A39" s="572" t="s">
        <v>859</v>
      </c>
      <c r="B39" s="574">
        <v>47.50593824228028</v>
      </c>
      <c r="C39" s="574">
        <v>53.072625698324025</v>
      </c>
      <c r="D39" s="574">
        <v>43.388429752066116</v>
      </c>
      <c r="E39" s="574">
        <v>55.932203389830505</v>
      </c>
      <c r="F39" s="574">
        <v>39.344262295081968</v>
      </c>
      <c r="G39" s="574">
        <v>42.364532019704434</v>
      </c>
      <c r="H39" s="574">
        <v>44</v>
      </c>
      <c r="I39" s="575">
        <v>48.717948717948715</v>
      </c>
    </row>
    <row r="40" spans="1:9" ht="12.75" customHeight="1">
      <c r="A40" s="184" t="s">
        <v>860</v>
      </c>
      <c r="B40" s="228">
        <v>7.3634204275534438</v>
      </c>
      <c r="C40" s="228">
        <v>8.938547486033519</v>
      </c>
      <c r="D40" s="228">
        <v>6.1983471074380168</v>
      </c>
      <c r="E40" s="228" t="s">
        <v>150</v>
      </c>
      <c r="F40" s="228">
        <v>6.557377049180328</v>
      </c>
      <c r="G40" s="228">
        <v>5.9113300492610836</v>
      </c>
      <c r="H40" s="228">
        <v>6.2857142857142865</v>
      </c>
      <c r="I40" s="229" t="s">
        <v>150</v>
      </c>
    </row>
    <row r="41" spans="1:9" ht="12.75" customHeight="1">
      <c r="A41" s="572" t="s">
        <v>861</v>
      </c>
      <c r="B41" s="574">
        <v>45.13064133016627</v>
      </c>
      <c r="C41" s="574">
        <v>37.988826815642454</v>
      </c>
      <c r="D41" s="574">
        <v>50</v>
      </c>
      <c r="E41" s="574">
        <v>38.983050847457626</v>
      </c>
      <c r="F41" s="574">
        <v>54.098360655737707</v>
      </c>
      <c r="G41" s="574">
        <v>51.724137931034484</v>
      </c>
      <c r="H41" s="574">
        <v>49.142857142857146</v>
      </c>
      <c r="I41" s="575">
        <v>41.025641025641022</v>
      </c>
    </row>
    <row r="42" spans="1:9" ht="12.75" customHeight="1">
      <c r="A42" s="540" t="s">
        <v>863</v>
      </c>
      <c r="B42" s="560"/>
      <c r="C42" s="560"/>
      <c r="D42" s="560"/>
      <c r="E42" s="560"/>
      <c r="F42" s="560"/>
      <c r="G42" s="560"/>
      <c r="H42" s="560"/>
      <c r="I42" s="560"/>
    </row>
    <row r="43" spans="1:9" ht="12.75" customHeight="1">
      <c r="A43" s="184" t="s">
        <v>0</v>
      </c>
      <c r="B43" s="237">
        <v>100</v>
      </c>
      <c r="C43" s="237">
        <v>100</v>
      </c>
      <c r="D43" s="237">
        <v>100</v>
      </c>
      <c r="E43" s="237">
        <v>100</v>
      </c>
      <c r="F43" s="237">
        <v>100</v>
      </c>
      <c r="G43" s="237">
        <v>100</v>
      </c>
      <c r="H43" s="237">
        <v>100</v>
      </c>
      <c r="I43" s="238">
        <v>100</v>
      </c>
    </row>
    <row r="44" spans="1:9" ht="12.75" customHeight="1">
      <c r="A44" s="572" t="s">
        <v>859</v>
      </c>
      <c r="B44" s="574">
        <v>80.170575692963752</v>
      </c>
      <c r="C44" s="574">
        <v>82.368896925858948</v>
      </c>
      <c r="D44" s="574">
        <v>71.760797342192689</v>
      </c>
      <c r="E44" s="574">
        <v>76.470588235294116</v>
      </c>
      <c r="F44" s="574">
        <v>68.681318681318686</v>
      </c>
      <c r="G44" s="574">
        <v>71.698113207547166</v>
      </c>
      <c r="H44" s="574">
        <v>73.4375</v>
      </c>
      <c r="I44" s="575">
        <v>71.910112359550567</v>
      </c>
    </row>
    <row r="45" spans="1:9" ht="12.75" customHeight="1">
      <c r="A45" s="184" t="s">
        <v>860</v>
      </c>
      <c r="B45" s="228">
        <v>4.0511727078891262</v>
      </c>
      <c r="C45" s="228">
        <v>3.79746835443038</v>
      </c>
      <c r="D45" s="228">
        <v>4.9833887043189371</v>
      </c>
      <c r="E45" s="228">
        <v>5.0420168067226889</v>
      </c>
      <c r="F45" s="228">
        <v>4.9450549450549453</v>
      </c>
      <c r="G45" s="228">
        <v>5.1886792452830193</v>
      </c>
      <c r="H45" s="228">
        <v>4.6875</v>
      </c>
      <c r="I45" s="229" t="s">
        <v>150</v>
      </c>
    </row>
    <row r="46" spans="1:9" ht="12.75" customHeight="1">
      <c r="A46" s="572" t="s">
        <v>861</v>
      </c>
      <c r="B46" s="574">
        <v>15.849324804548685</v>
      </c>
      <c r="C46" s="574">
        <v>13.83363471971067</v>
      </c>
      <c r="D46" s="574">
        <v>22.923588039867109</v>
      </c>
      <c r="E46" s="574">
        <v>18.487394957983195</v>
      </c>
      <c r="F46" s="574">
        <v>26.373626373626376</v>
      </c>
      <c r="G46" s="574">
        <v>23.113207547169811</v>
      </c>
      <c r="H46" s="574">
        <v>21.354166666666664</v>
      </c>
      <c r="I46" s="575">
        <v>23.595505617977526</v>
      </c>
    </row>
    <row r="47" spans="1:9" ht="12.75" customHeight="1">
      <c r="A47" s="591" t="s">
        <v>958</v>
      </c>
      <c r="B47" s="560"/>
      <c r="C47" s="560"/>
      <c r="D47" s="560"/>
      <c r="E47" s="560"/>
      <c r="F47" s="560"/>
      <c r="G47" s="560"/>
      <c r="H47" s="560"/>
      <c r="I47" s="560"/>
    </row>
    <row r="48" spans="1:9" ht="12.75" customHeight="1">
      <c r="A48" s="184" t="s">
        <v>0</v>
      </c>
      <c r="B48" s="237">
        <v>100</v>
      </c>
      <c r="C48" s="237">
        <v>100</v>
      </c>
      <c r="D48" s="237">
        <v>100</v>
      </c>
      <c r="E48" s="237">
        <v>100</v>
      </c>
      <c r="F48" s="237">
        <v>100</v>
      </c>
      <c r="G48" s="237">
        <v>100</v>
      </c>
      <c r="H48" s="237">
        <v>100</v>
      </c>
      <c r="I48" s="238">
        <v>100</v>
      </c>
    </row>
    <row r="49" spans="1:9" ht="12.75" customHeight="1">
      <c r="A49" s="572" t="s">
        <v>859</v>
      </c>
      <c r="B49" s="574">
        <v>84.885496183206115</v>
      </c>
      <c r="C49" s="574">
        <v>89.979123173277671</v>
      </c>
      <c r="D49" s="574">
        <v>71.022727272727266</v>
      </c>
      <c r="E49" s="574">
        <v>79.452054794520549</v>
      </c>
      <c r="F49" s="574">
        <v>65.048543689320397</v>
      </c>
      <c r="G49" s="574">
        <v>66.896551724137936</v>
      </c>
      <c r="H49" s="574">
        <v>73.333333333333329</v>
      </c>
      <c r="I49" s="575">
        <v>90.322580645161281</v>
      </c>
    </row>
    <row r="50" spans="1:9" ht="12.75" customHeight="1">
      <c r="A50" s="184" t="s">
        <v>860</v>
      </c>
      <c r="B50" s="228">
        <v>2.4427480916030535</v>
      </c>
      <c r="C50" s="228">
        <v>1.8789144050104383</v>
      </c>
      <c r="D50" s="228">
        <v>3.9772727272727271</v>
      </c>
      <c r="E50" s="228" t="s">
        <v>150</v>
      </c>
      <c r="F50" s="228" t="s">
        <v>150</v>
      </c>
      <c r="G50" s="228">
        <v>4.8275862068965516</v>
      </c>
      <c r="H50" s="228" t="s">
        <v>150</v>
      </c>
      <c r="I50" s="229" t="s">
        <v>150</v>
      </c>
    </row>
    <row r="51" spans="1:9" ht="12.75" customHeight="1">
      <c r="A51" s="572" t="s">
        <v>861</v>
      </c>
      <c r="B51" s="574">
        <v>12.67175572519084</v>
      </c>
      <c r="C51" s="574">
        <v>8.1419624217119004</v>
      </c>
      <c r="D51" s="574">
        <v>25</v>
      </c>
      <c r="E51" s="574">
        <v>16.43835616438356</v>
      </c>
      <c r="F51" s="574">
        <v>31.067961165048541</v>
      </c>
      <c r="G51" s="574">
        <v>28.27586206896552</v>
      </c>
      <c r="H51" s="574">
        <v>22.857142857142858</v>
      </c>
      <c r="I51" s="575" t="s">
        <v>150</v>
      </c>
    </row>
    <row r="52" spans="1:9" ht="12.75" customHeight="1">
      <c r="A52" s="540" t="s">
        <v>864</v>
      </c>
      <c r="B52" s="560"/>
      <c r="C52" s="560"/>
      <c r="D52" s="560"/>
      <c r="E52" s="560"/>
      <c r="F52" s="560"/>
      <c r="G52" s="560"/>
      <c r="H52" s="560"/>
      <c r="I52" s="560"/>
    </row>
    <row r="53" spans="1:9" ht="12.75" customHeight="1">
      <c r="A53" s="184" t="s">
        <v>0</v>
      </c>
      <c r="B53" s="237">
        <v>100</v>
      </c>
      <c r="C53" s="237" t="s">
        <v>150</v>
      </c>
      <c r="D53" s="237" t="s">
        <v>150</v>
      </c>
      <c r="E53" s="237" t="s">
        <v>150</v>
      </c>
      <c r="F53" s="237" t="s">
        <v>150</v>
      </c>
      <c r="G53" s="237" t="s">
        <v>150</v>
      </c>
      <c r="H53" s="237" t="s">
        <v>150</v>
      </c>
      <c r="I53" s="238" t="s">
        <v>150</v>
      </c>
    </row>
    <row r="54" spans="1:9" ht="12.75" customHeight="1">
      <c r="A54" s="572" t="s">
        <v>859</v>
      </c>
      <c r="B54" s="574" t="s">
        <v>150</v>
      </c>
      <c r="C54" s="574" t="s">
        <v>150</v>
      </c>
      <c r="D54" s="574" t="s">
        <v>150</v>
      </c>
      <c r="E54" s="574" t="s">
        <v>150</v>
      </c>
      <c r="F54" s="574" t="s">
        <v>150</v>
      </c>
      <c r="G54" s="574" t="s">
        <v>150</v>
      </c>
      <c r="H54" s="574" t="s">
        <v>150</v>
      </c>
      <c r="I54" s="575" t="s">
        <v>150</v>
      </c>
    </row>
    <row r="55" spans="1:9" ht="12.75" customHeight="1">
      <c r="A55" s="184" t="s">
        <v>860</v>
      </c>
      <c r="B55" s="228" t="s">
        <v>150</v>
      </c>
      <c r="C55" s="228" t="s">
        <v>150</v>
      </c>
      <c r="D55" s="228" t="s">
        <v>150</v>
      </c>
      <c r="E55" s="228" t="s">
        <v>150</v>
      </c>
      <c r="F55" s="228" t="s">
        <v>150</v>
      </c>
      <c r="G55" s="228" t="s">
        <v>150</v>
      </c>
      <c r="H55" s="228" t="s">
        <v>150</v>
      </c>
      <c r="I55" s="229" t="s">
        <v>150</v>
      </c>
    </row>
    <row r="56" spans="1:9" ht="12.75" customHeight="1">
      <c r="A56" s="584" t="s">
        <v>861</v>
      </c>
      <c r="B56" s="587" t="s">
        <v>150</v>
      </c>
      <c r="C56" s="587" t="s">
        <v>150</v>
      </c>
      <c r="D56" s="587" t="s">
        <v>150</v>
      </c>
      <c r="E56" s="587" t="s">
        <v>150</v>
      </c>
      <c r="F56" s="587" t="s">
        <v>150</v>
      </c>
      <c r="G56" s="587" t="s">
        <v>150</v>
      </c>
      <c r="H56" s="587" t="s">
        <v>150</v>
      </c>
      <c r="I56" s="594" t="s">
        <v>150</v>
      </c>
    </row>
    <row r="57" spans="1:9">
      <c r="A57" s="239" t="s">
        <v>865</v>
      </c>
    </row>
    <row r="58" spans="1:9">
      <c r="A58" s="239" t="s">
        <v>855</v>
      </c>
    </row>
  </sheetData>
  <mergeCells count="12">
    <mergeCell ref="I4:I5"/>
    <mergeCell ref="B6:I6"/>
    <mergeCell ref="A2:I2"/>
    <mergeCell ref="A3:A6"/>
    <mergeCell ref="B3:B5"/>
    <mergeCell ref="C3:C5"/>
    <mergeCell ref="D3:D5"/>
    <mergeCell ref="E3:F3"/>
    <mergeCell ref="G3:I3"/>
    <mergeCell ref="E4:E5"/>
    <mergeCell ref="F4:F5"/>
    <mergeCell ref="G4:G5"/>
  </mergeCells>
  <hyperlinks>
    <hyperlink ref="A1" location="Inhalt!A1" display="Zurück zum Inhalt"/>
  </hyperlinks>
  <pageMargins left="0.7" right="0.7" top="0.78740157499999996" bottom="0.78740157499999996" header="0.3" footer="0.3"/>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C9"/>
  <sheetViews>
    <sheetView workbookViewId="0"/>
  </sheetViews>
  <sheetFormatPr baseColWidth="10" defaultRowHeight="15"/>
  <cols>
    <col min="1" max="1" width="44.5703125" customWidth="1"/>
    <col min="2" max="3" width="13.42578125" customWidth="1"/>
  </cols>
  <sheetData>
    <row r="1" spans="1:3" ht="25.5" customHeight="1">
      <c r="A1" s="963" t="s">
        <v>248</v>
      </c>
      <c r="B1" s="69"/>
    </row>
    <row r="2" spans="1:3" ht="21" customHeight="1">
      <c r="A2" s="3" t="s">
        <v>343</v>
      </c>
      <c r="B2" s="103"/>
      <c r="C2" s="103"/>
    </row>
    <row r="3" spans="1:3">
      <c r="A3" s="1138" t="s">
        <v>364</v>
      </c>
      <c r="B3" s="570">
        <v>2005</v>
      </c>
      <c r="C3" s="571">
        <v>2013</v>
      </c>
    </row>
    <row r="4" spans="1:3" ht="12.75" customHeight="1">
      <c r="A4" s="1139"/>
      <c r="B4" s="1140" t="s">
        <v>98</v>
      </c>
      <c r="C4" s="1141"/>
    </row>
    <row r="5" spans="1:3" ht="12.75" customHeight="1">
      <c r="A5" s="597" t="s">
        <v>344</v>
      </c>
      <c r="B5" s="598">
        <v>100</v>
      </c>
      <c r="C5" s="599">
        <v>100</v>
      </c>
    </row>
    <row r="6" spans="1:3" ht="12.75" customHeight="1">
      <c r="A6" s="600" t="s">
        <v>345</v>
      </c>
      <c r="B6" s="601">
        <v>9.5</v>
      </c>
      <c r="C6" s="602">
        <v>8.3000000000000007</v>
      </c>
    </row>
    <row r="7" spans="1:3" ht="12.75" customHeight="1">
      <c r="A7" s="105" t="s">
        <v>346</v>
      </c>
      <c r="B7" s="106">
        <v>14</v>
      </c>
      <c r="C7" s="104">
        <v>16.7</v>
      </c>
    </row>
    <row r="8" spans="1:3" ht="12.75" customHeight="1">
      <c r="A8" s="603" t="s">
        <v>347</v>
      </c>
      <c r="B8" s="604">
        <f>B7+B6</f>
        <v>23.5</v>
      </c>
      <c r="C8" s="605">
        <v>25.1</v>
      </c>
    </row>
    <row r="9" spans="1:3" ht="34.5" customHeight="1">
      <c r="A9" s="1137" t="s">
        <v>955</v>
      </c>
      <c r="B9" s="1137"/>
      <c r="C9" s="1137"/>
    </row>
  </sheetData>
  <mergeCells count="3">
    <mergeCell ref="A9:C9"/>
    <mergeCell ref="A3:A4"/>
    <mergeCell ref="B4:C4"/>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I14"/>
  <sheetViews>
    <sheetView workbookViewId="0"/>
  </sheetViews>
  <sheetFormatPr baseColWidth="10" defaultRowHeight="15"/>
  <cols>
    <col min="1" max="1" width="35.28515625" customWidth="1"/>
  </cols>
  <sheetData>
    <row r="1" spans="1:9" ht="25.5" customHeight="1">
      <c r="A1" s="963" t="s">
        <v>248</v>
      </c>
      <c r="B1" s="69"/>
    </row>
    <row r="2" spans="1:9" ht="31.5" customHeight="1">
      <c r="A2" s="1129" t="s">
        <v>348</v>
      </c>
      <c r="B2" s="1129"/>
      <c r="C2" s="1129"/>
      <c r="D2" s="1129"/>
      <c r="E2" s="1129"/>
      <c r="F2" s="1129"/>
      <c r="G2" s="1129"/>
      <c r="H2" s="1129"/>
      <c r="I2" s="1129"/>
    </row>
    <row r="3" spans="1:9">
      <c r="A3" s="1138" t="s">
        <v>89</v>
      </c>
      <c r="B3" s="1136" t="s">
        <v>349</v>
      </c>
      <c r="C3" s="1136" t="s">
        <v>91</v>
      </c>
      <c r="D3" s="1136"/>
      <c r="E3" s="1136"/>
      <c r="F3" s="1136"/>
      <c r="G3" s="1136"/>
      <c r="H3" s="1136"/>
      <c r="I3" s="1146" t="s">
        <v>350</v>
      </c>
    </row>
    <row r="4" spans="1:9" ht="36">
      <c r="A4" s="1138"/>
      <c r="B4" s="1136"/>
      <c r="C4" s="570" t="s">
        <v>92</v>
      </c>
      <c r="D4" s="570" t="s">
        <v>93</v>
      </c>
      <c r="E4" s="570" t="s">
        <v>351</v>
      </c>
      <c r="F4" s="570" t="s">
        <v>352</v>
      </c>
      <c r="G4" s="570" t="s">
        <v>353</v>
      </c>
      <c r="H4" s="606" t="s">
        <v>354</v>
      </c>
      <c r="I4" s="1146"/>
    </row>
    <row r="5" spans="1:9" ht="12.75" customHeight="1">
      <c r="A5" s="1139"/>
      <c r="B5" s="1140" t="s">
        <v>98</v>
      </c>
      <c r="C5" s="1140"/>
      <c r="D5" s="1140"/>
      <c r="E5" s="1140"/>
      <c r="F5" s="1140"/>
      <c r="G5" s="1140"/>
      <c r="H5" s="992" t="s">
        <v>1055</v>
      </c>
      <c r="I5" s="610" t="s">
        <v>4</v>
      </c>
    </row>
    <row r="6" spans="1:9" ht="12.75" customHeight="1">
      <c r="A6" s="607" t="s">
        <v>0</v>
      </c>
      <c r="B6" s="608">
        <v>100</v>
      </c>
      <c r="C6" s="608">
        <v>49</v>
      </c>
      <c r="D6" s="608">
        <v>51</v>
      </c>
      <c r="E6" s="608">
        <v>63</v>
      </c>
      <c r="F6" s="608">
        <v>37</v>
      </c>
      <c r="G6" s="608">
        <v>44</v>
      </c>
      <c r="H6" s="608">
        <v>58.3</v>
      </c>
      <c r="I6" s="609">
        <v>17850</v>
      </c>
    </row>
    <row r="7" spans="1:9" ht="12.75" customHeight="1">
      <c r="A7" s="611" t="s">
        <v>1</v>
      </c>
      <c r="B7" s="612">
        <v>80</v>
      </c>
      <c r="C7" s="612">
        <v>49</v>
      </c>
      <c r="D7" s="612">
        <v>51</v>
      </c>
      <c r="E7" s="612">
        <v>63</v>
      </c>
      <c r="F7" s="612">
        <v>37</v>
      </c>
      <c r="G7" s="612">
        <v>44</v>
      </c>
      <c r="H7" s="612">
        <v>59.7</v>
      </c>
      <c r="I7" s="613">
        <v>14874</v>
      </c>
    </row>
    <row r="8" spans="1:9" ht="12.75" customHeight="1">
      <c r="A8" s="107" t="s">
        <v>99</v>
      </c>
      <c r="B8" s="339">
        <v>20</v>
      </c>
      <c r="C8" s="339">
        <v>49</v>
      </c>
      <c r="D8" s="339">
        <v>51</v>
      </c>
      <c r="E8" s="339">
        <v>62</v>
      </c>
      <c r="F8" s="339">
        <v>38</v>
      </c>
      <c r="G8" s="339">
        <v>43</v>
      </c>
      <c r="H8" s="339">
        <v>52.6</v>
      </c>
      <c r="I8" s="338">
        <v>2976</v>
      </c>
    </row>
    <row r="9" spans="1:9" ht="12.75" customHeight="1">
      <c r="A9" s="591" t="s">
        <v>100</v>
      </c>
      <c r="B9" s="560"/>
      <c r="C9" s="560"/>
      <c r="D9" s="560"/>
      <c r="E9" s="560"/>
      <c r="F9" s="560"/>
      <c r="G9" s="560"/>
      <c r="H9" s="560"/>
      <c r="I9" s="560"/>
    </row>
    <row r="10" spans="1:9" ht="12.75" customHeight="1">
      <c r="A10" s="614" t="s">
        <v>3</v>
      </c>
      <c r="B10" s="339">
        <v>9</v>
      </c>
      <c r="C10" s="1142">
        <v>49</v>
      </c>
      <c r="D10" s="1142">
        <v>51</v>
      </c>
      <c r="E10" s="1142">
        <v>59</v>
      </c>
      <c r="F10" s="1142">
        <v>41</v>
      </c>
      <c r="G10" s="1142">
        <v>48</v>
      </c>
      <c r="H10" s="1142">
        <v>53.1</v>
      </c>
      <c r="I10" s="1144">
        <v>1141</v>
      </c>
    </row>
    <row r="11" spans="1:9" ht="12.75" customHeight="1">
      <c r="A11" s="615" t="s">
        <v>355</v>
      </c>
      <c r="B11" s="612" t="str">
        <f>"(3)"</f>
        <v>(3)</v>
      </c>
      <c r="C11" s="1143"/>
      <c r="D11" s="1143"/>
      <c r="E11" s="1143"/>
      <c r="F11" s="1143"/>
      <c r="G11" s="1143"/>
      <c r="H11" s="1143"/>
      <c r="I11" s="1145"/>
    </row>
    <row r="12" spans="1:9" ht="12.75" customHeight="1">
      <c r="A12" s="614" t="s">
        <v>356</v>
      </c>
      <c r="B12" s="339">
        <v>5</v>
      </c>
      <c r="C12" s="339">
        <v>49</v>
      </c>
      <c r="D12" s="339">
        <v>51</v>
      </c>
      <c r="E12" s="339">
        <v>61</v>
      </c>
      <c r="F12" s="339">
        <v>39</v>
      </c>
      <c r="G12" s="339">
        <v>25</v>
      </c>
      <c r="H12" s="339">
        <v>43.3</v>
      </c>
      <c r="I12" s="338">
        <v>819</v>
      </c>
    </row>
    <row r="13" spans="1:9" ht="12.75" customHeight="1">
      <c r="A13" s="616" t="s">
        <v>102</v>
      </c>
      <c r="B13" s="617">
        <v>6</v>
      </c>
      <c r="C13" s="617">
        <v>51</v>
      </c>
      <c r="D13" s="617">
        <v>49</v>
      </c>
      <c r="E13" s="617">
        <v>68</v>
      </c>
      <c r="F13" s="617">
        <v>32</v>
      </c>
      <c r="G13" s="617">
        <v>53</v>
      </c>
      <c r="H13" s="617">
        <v>60.8</v>
      </c>
      <c r="I13" s="618">
        <v>1016</v>
      </c>
    </row>
    <row r="14" spans="1:9" ht="72" customHeight="1">
      <c r="A14" s="1137" t="s">
        <v>1000</v>
      </c>
      <c r="B14" s="1137"/>
      <c r="C14" s="1137"/>
      <c r="D14" s="1137"/>
      <c r="E14" s="1137"/>
      <c r="F14" s="1137"/>
      <c r="G14" s="1137"/>
      <c r="H14" s="1137"/>
      <c r="I14" s="1137"/>
    </row>
  </sheetData>
  <mergeCells count="14">
    <mergeCell ref="A2:I2"/>
    <mergeCell ref="A3:A5"/>
    <mergeCell ref="B3:B4"/>
    <mergeCell ref="C3:H3"/>
    <mergeCell ref="I3:I4"/>
    <mergeCell ref="B5:G5"/>
    <mergeCell ref="H10:H11"/>
    <mergeCell ref="I10:I11"/>
    <mergeCell ref="A14:I14"/>
    <mergeCell ref="C10:C11"/>
    <mergeCell ref="D10:D11"/>
    <mergeCell ref="E10:E11"/>
    <mergeCell ref="F10:F11"/>
    <mergeCell ref="G10:G11"/>
  </mergeCells>
  <hyperlinks>
    <hyperlink ref="A1" location="Inhalt!A1" display="Zurück zum Inhalt"/>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G22"/>
  <sheetViews>
    <sheetView workbookViewId="0">
      <selection sqref="A1:B1"/>
    </sheetView>
  </sheetViews>
  <sheetFormatPr baseColWidth="10" defaultRowHeight="12.75"/>
  <cols>
    <col min="1" max="16384" width="11.42578125" style="281"/>
  </cols>
  <sheetData>
    <row r="1" spans="1:6" ht="25.5" customHeight="1">
      <c r="A1" s="1058" t="s">
        <v>248</v>
      </c>
      <c r="B1" s="1058"/>
    </row>
    <row r="2" spans="1:6" ht="44.25" customHeight="1">
      <c r="A2" s="1147" t="s">
        <v>928</v>
      </c>
      <c r="B2" s="1148"/>
      <c r="C2" s="1148"/>
      <c r="D2" s="1148"/>
      <c r="E2" s="1148"/>
      <c r="F2" s="1148"/>
    </row>
    <row r="10" spans="1:6">
      <c r="B10" s="281" t="s">
        <v>99</v>
      </c>
      <c r="C10" s="281" t="s">
        <v>927</v>
      </c>
    </row>
    <row r="11" spans="1:6">
      <c r="A11" s="281" t="s">
        <v>930</v>
      </c>
      <c r="B11" s="288">
        <v>17.999275474822753</v>
      </c>
      <c r="C11" s="288">
        <v>10.24168089841122</v>
      </c>
    </row>
    <row r="12" spans="1:6">
      <c r="A12" s="281" t="s">
        <v>931</v>
      </c>
      <c r="B12" s="288">
        <v>16.730118087023904</v>
      </c>
      <c r="C12" s="288">
        <v>9.3732628067988468</v>
      </c>
    </row>
    <row r="13" spans="1:6">
      <c r="A13" s="281" t="s">
        <v>932</v>
      </c>
      <c r="B13" s="288">
        <v>22.610032370432048</v>
      </c>
      <c r="C13" s="288">
        <v>13.81631134738844</v>
      </c>
    </row>
    <row r="14" spans="1:6">
      <c r="A14" s="281" t="s">
        <v>933</v>
      </c>
      <c r="B14" s="288">
        <v>27.679353403900009</v>
      </c>
      <c r="C14" s="288">
        <v>18.534719475857521</v>
      </c>
    </row>
    <row r="15" spans="1:6">
      <c r="A15" s="281" t="s">
        <v>934</v>
      </c>
      <c r="B15" s="288">
        <v>29.984523177300659</v>
      </c>
      <c r="C15" s="288">
        <v>20.024580836051893</v>
      </c>
    </row>
    <row r="16" spans="1:6">
      <c r="A16" s="281" t="s">
        <v>935</v>
      </c>
      <c r="B16" s="288">
        <v>29.282281885766253</v>
      </c>
      <c r="C16" s="288">
        <v>19.251556660668005</v>
      </c>
    </row>
    <row r="17" spans="1:7">
      <c r="A17" s="281" t="s">
        <v>936</v>
      </c>
      <c r="B17" s="288">
        <v>26.822569325583235</v>
      </c>
      <c r="C17" s="288">
        <v>17.471539139955571</v>
      </c>
    </row>
    <row r="21" spans="1:7" ht="114.75" customHeight="1">
      <c r="A21" s="1150" t="s">
        <v>929</v>
      </c>
      <c r="B21" s="1150"/>
      <c r="C21" s="1150"/>
      <c r="D21" s="1150"/>
      <c r="E21" s="1150"/>
      <c r="F21" s="1150"/>
      <c r="G21" s="1150"/>
    </row>
    <row r="22" spans="1:7" ht="36.75" customHeight="1">
      <c r="A22" s="1149" t="s">
        <v>1268</v>
      </c>
      <c r="B22" s="1149"/>
      <c r="C22" s="1149"/>
      <c r="D22" s="1149"/>
      <c r="E22" s="1149"/>
      <c r="F22" s="1151" t="s">
        <v>1267</v>
      </c>
      <c r="G22" s="1151"/>
    </row>
  </sheetData>
  <mergeCells count="5">
    <mergeCell ref="A1:B1"/>
    <mergeCell ref="A2:F2"/>
    <mergeCell ref="A22:E22"/>
    <mergeCell ref="A21:G21"/>
    <mergeCell ref="F22:G22"/>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16"/>
  <sheetViews>
    <sheetView workbookViewId="0">
      <selection sqref="A1:B1"/>
    </sheetView>
  </sheetViews>
  <sheetFormatPr baseColWidth="10" defaultRowHeight="15"/>
  <sheetData>
    <row r="1" spans="1:9" ht="25.5" customHeight="1">
      <c r="A1" s="1058" t="s">
        <v>248</v>
      </c>
      <c r="B1" s="1058"/>
      <c r="C1" s="281"/>
    </row>
    <row r="2" spans="1:9" ht="30" customHeight="1">
      <c r="A2" s="1134" t="s">
        <v>963</v>
      </c>
      <c r="B2" s="1135"/>
      <c r="C2" s="1135"/>
      <c r="D2" s="1135"/>
      <c r="E2" s="1135"/>
      <c r="F2" s="1135"/>
      <c r="G2" s="1135"/>
      <c r="H2" s="1135"/>
      <c r="I2" s="1135"/>
    </row>
    <row r="15" spans="1:9" ht="8.25" customHeight="1"/>
    <row r="16" spans="1:9">
      <c r="A16" s="2" t="s">
        <v>937</v>
      </c>
    </row>
  </sheetData>
  <mergeCells count="2">
    <mergeCell ref="A2:I2"/>
    <mergeCell ref="A1:B1"/>
  </mergeCells>
  <hyperlinks>
    <hyperlink ref="A1" location="Inhalt!A1" display="Zurück zum Inhalt"/>
  </hyperlink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G30"/>
  <sheetViews>
    <sheetView zoomScaleNormal="100" workbookViewId="0"/>
  </sheetViews>
  <sheetFormatPr baseColWidth="10" defaultRowHeight="12.75"/>
  <cols>
    <col min="1" max="1" width="39.7109375" style="100" customWidth="1"/>
    <col min="2" max="5" width="10.28515625" style="100" customWidth="1"/>
    <col min="6" max="16384" width="11.42578125" style="100"/>
  </cols>
  <sheetData>
    <row r="1" spans="1:7" ht="24" customHeight="1">
      <c r="A1" s="963" t="s">
        <v>248</v>
      </c>
      <c r="B1" s="375"/>
      <c r="C1" s="93"/>
      <c r="D1" s="93"/>
      <c r="E1" s="93"/>
      <c r="F1" s="93"/>
      <c r="G1" s="93"/>
    </row>
    <row r="2" spans="1:7" ht="39" customHeight="1">
      <c r="A2" s="1152" t="s">
        <v>961</v>
      </c>
      <c r="B2" s="1153"/>
      <c r="C2" s="1153"/>
      <c r="D2" s="1153"/>
      <c r="E2" s="1153"/>
    </row>
    <row r="3" spans="1:7" ht="24" customHeight="1">
      <c r="A3" s="1154" t="s">
        <v>1008</v>
      </c>
      <c r="B3" s="1157" t="s">
        <v>1009</v>
      </c>
      <c r="C3" s="1157"/>
      <c r="D3" s="1157"/>
      <c r="E3" s="1160"/>
    </row>
    <row r="4" spans="1:7" ht="24" customHeight="1">
      <c r="A4" s="1155"/>
      <c r="B4" s="1157">
        <v>2009</v>
      </c>
      <c r="C4" s="1157"/>
      <c r="D4" s="1157" t="s">
        <v>1010</v>
      </c>
      <c r="E4" s="1160"/>
    </row>
    <row r="5" spans="1:7">
      <c r="A5" s="1156"/>
      <c r="B5" s="1161" t="s">
        <v>1011</v>
      </c>
      <c r="C5" s="1161"/>
      <c r="D5" s="1161"/>
      <c r="E5" s="1162"/>
    </row>
    <row r="6" spans="1:7">
      <c r="A6" s="1035" t="s">
        <v>1012</v>
      </c>
      <c r="B6" s="1035"/>
      <c r="C6" s="1035"/>
      <c r="D6" s="1035"/>
      <c r="E6" s="1035"/>
    </row>
    <row r="7" spans="1:7">
      <c r="A7" s="388" t="s">
        <v>1013</v>
      </c>
      <c r="B7" s="619">
        <v>0.01</v>
      </c>
      <c r="C7" s="620" t="s">
        <v>319</v>
      </c>
      <c r="D7" s="619">
        <v>0.02</v>
      </c>
      <c r="E7" s="621" t="s">
        <v>319</v>
      </c>
    </row>
    <row r="8" spans="1:7" ht="15">
      <c r="A8" s="1033" t="s">
        <v>1014</v>
      </c>
      <c r="B8" s="1022"/>
      <c r="C8" s="1022"/>
      <c r="D8" s="1022"/>
      <c r="E8" s="1022"/>
    </row>
    <row r="9" spans="1:7">
      <c r="A9" s="389" t="s">
        <v>7</v>
      </c>
      <c r="B9" s="619">
        <v>0.02</v>
      </c>
      <c r="C9" s="625"/>
      <c r="D9" s="619">
        <v>0.06</v>
      </c>
      <c r="E9" s="626" t="s">
        <v>320</v>
      </c>
    </row>
    <row r="10" spans="1:7">
      <c r="A10" s="1035" t="s">
        <v>1270</v>
      </c>
      <c r="B10" s="1035"/>
      <c r="C10" s="1035"/>
      <c r="D10" s="1035"/>
      <c r="E10" s="1035"/>
    </row>
    <row r="11" spans="1:7" ht="13.5">
      <c r="A11" s="1034" t="s">
        <v>1269</v>
      </c>
      <c r="B11" s="1034"/>
      <c r="C11" s="1034"/>
      <c r="D11" s="1034"/>
      <c r="E11" s="1034"/>
    </row>
    <row r="12" spans="1:7" s="1032" customFormat="1">
      <c r="A12" s="389" t="s">
        <v>47</v>
      </c>
      <c r="B12" s="619">
        <v>0.04</v>
      </c>
      <c r="C12" s="625"/>
      <c r="D12" s="619">
        <v>0.19</v>
      </c>
      <c r="E12" s="626" t="s">
        <v>319</v>
      </c>
    </row>
    <row r="13" spans="1:7">
      <c r="A13" s="1028" t="s">
        <v>48</v>
      </c>
      <c r="B13" s="1029">
        <v>0.15</v>
      </c>
      <c r="C13" s="1030" t="s">
        <v>319</v>
      </c>
      <c r="D13" s="1029">
        <v>0.26</v>
      </c>
      <c r="E13" s="1031" t="s">
        <v>320</v>
      </c>
    </row>
    <row r="14" spans="1:7" ht="15">
      <c r="A14" s="1033" t="s">
        <v>1015</v>
      </c>
      <c r="B14" s="1022"/>
      <c r="C14" s="1022"/>
      <c r="D14" s="1022"/>
      <c r="E14" s="1022"/>
    </row>
    <row r="15" spans="1:7">
      <c r="A15" s="389" t="s">
        <v>1016</v>
      </c>
      <c r="B15" s="619">
        <v>0.01</v>
      </c>
      <c r="C15" s="620"/>
      <c r="D15" s="619">
        <v>-0.13</v>
      </c>
      <c r="E15" s="621" t="s">
        <v>319</v>
      </c>
    </row>
    <row r="16" spans="1:7">
      <c r="A16" s="627" t="s">
        <v>1017</v>
      </c>
      <c r="B16" s="628">
        <v>-0.06</v>
      </c>
      <c r="C16" s="629" t="s">
        <v>320</v>
      </c>
      <c r="D16" s="628">
        <v>-0.09</v>
      </c>
      <c r="E16" s="630" t="s">
        <v>320</v>
      </c>
    </row>
    <row r="17" spans="1:5" ht="15" customHeight="1">
      <c r="A17" s="1033" t="s">
        <v>1018</v>
      </c>
      <c r="B17" s="1022"/>
      <c r="C17" s="1022"/>
      <c r="D17" s="1022"/>
      <c r="E17" s="1022"/>
    </row>
    <row r="18" spans="1:5">
      <c r="A18" s="627" t="s">
        <v>1019</v>
      </c>
      <c r="B18" s="628">
        <v>0.36</v>
      </c>
      <c r="C18" s="629" t="s">
        <v>319</v>
      </c>
      <c r="D18" s="628">
        <v>0.48</v>
      </c>
      <c r="E18" s="630" t="s">
        <v>319</v>
      </c>
    </row>
    <row r="19" spans="1:5" ht="15">
      <c r="A19" s="1033" t="s">
        <v>1020</v>
      </c>
      <c r="B19" s="1022"/>
      <c r="C19" s="1022"/>
      <c r="D19" s="1022"/>
      <c r="E19" s="1022"/>
    </row>
    <row r="20" spans="1:5">
      <c r="A20" s="389" t="s">
        <v>1021</v>
      </c>
      <c r="B20" s="619">
        <v>0.11</v>
      </c>
      <c r="C20" s="625" t="s">
        <v>320</v>
      </c>
      <c r="D20" s="619">
        <v>0.12</v>
      </c>
      <c r="E20" s="626"/>
    </row>
    <row r="21" spans="1:5" ht="15">
      <c r="A21" s="1033" t="s">
        <v>1022</v>
      </c>
      <c r="B21" s="1022"/>
      <c r="C21" s="1022"/>
      <c r="D21" s="1022"/>
      <c r="E21" s="1022"/>
    </row>
    <row r="22" spans="1:5">
      <c r="A22" s="389" t="s">
        <v>1023</v>
      </c>
      <c r="B22" s="619">
        <v>-0.03</v>
      </c>
      <c r="C22" s="622"/>
      <c r="D22" s="619">
        <v>-0.01</v>
      </c>
      <c r="E22" s="623"/>
    </row>
    <row r="23" spans="1:5">
      <c r="A23" s="627" t="s">
        <v>1024</v>
      </c>
      <c r="B23" s="628">
        <v>-0.04</v>
      </c>
      <c r="C23" s="631"/>
      <c r="D23" s="628">
        <v>-0.04</v>
      </c>
      <c r="E23" s="632"/>
    </row>
    <row r="24" spans="1:5" ht="15">
      <c r="A24" s="624" t="s">
        <v>1025</v>
      </c>
      <c r="B24" s="583"/>
      <c r="C24" s="583"/>
      <c r="D24" s="583"/>
      <c r="E24" s="583"/>
    </row>
    <row r="25" spans="1:5">
      <c r="A25" s="389" t="s">
        <v>303</v>
      </c>
      <c r="B25" s="619">
        <v>0.37</v>
      </c>
      <c r="C25" s="620" t="s">
        <v>319</v>
      </c>
      <c r="D25" s="619">
        <v>0.25</v>
      </c>
      <c r="E25" s="621" t="s">
        <v>319</v>
      </c>
    </row>
    <row r="26" spans="1:5" ht="15">
      <c r="A26" s="624" t="s">
        <v>1026</v>
      </c>
      <c r="B26" s="583"/>
      <c r="C26" s="583"/>
      <c r="D26" s="583"/>
      <c r="E26" s="583"/>
    </row>
    <row r="27" spans="1:5">
      <c r="A27" s="389" t="s">
        <v>1027</v>
      </c>
      <c r="B27" s="619">
        <v>0.36</v>
      </c>
      <c r="C27" s="620" t="s">
        <v>319</v>
      </c>
      <c r="D27" s="619">
        <v>0.5</v>
      </c>
      <c r="E27" s="621" t="s">
        <v>319</v>
      </c>
    </row>
    <row r="28" spans="1:5">
      <c r="A28" s="633" t="s">
        <v>1028</v>
      </c>
      <c r="B28" s="634">
        <v>2398</v>
      </c>
      <c r="C28" s="635"/>
      <c r="D28" s="634">
        <v>2376</v>
      </c>
      <c r="E28" s="636"/>
    </row>
    <row r="29" spans="1:5" ht="25.5" customHeight="1">
      <c r="A29" s="1158" t="s">
        <v>1029</v>
      </c>
      <c r="B29" s="1159"/>
      <c r="C29" s="1159"/>
      <c r="D29" s="1159"/>
      <c r="E29" s="1159"/>
    </row>
    <row r="30" spans="1:5" ht="25.5" customHeight="1">
      <c r="A30" s="1158" t="s">
        <v>1030</v>
      </c>
      <c r="B30" s="1159"/>
      <c r="C30" s="1159"/>
      <c r="D30" s="1159"/>
      <c r="E30" s="1159"/>
    </row>
  </sheetData>
  <mergeCells count="8">
    <mergeCell ref="A2:E2"/>
    <mergeCell ref="A3:A5"/>
    <mergeCell ref="B4:C4"/>
    <mergeCell ref="A30:E30"/>
    <mergeCell ref="D4:E4"/>
    <mergeCell ref="B3:E3"/>
    <mergeCell ref="A29:E29"/>
    <mergeCell ref="B5:E5"/>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71"/>
  <sheetViews>
    <sheetView zoomScaleNormal="100" workbookViewId="0">
      <selection sqref="A1:B1"/>
    </sheetView>
  </sheetViews>
  <sheetFormatPr baseColWidth="10" defaultRowHeight="12.75"/>
  <cols>
    <col min="1" max="16384" width="11.42578125" style="281"/>
  </cols>
  <sheetData>
    <row r="1" spans="1:10" ht="25.5" customHeight="1">
      <c r="A1" s="1058" t="s">
        <v>248</v>
      </c>
      <c r="B1" s="1058"/>
    </row>
    <row r="2" spans="1:10">
      <c r="A2" s="301"/>
      <c r="B2" s="301"/>
      <c r="C2" s="301"/>
      <c r="D2" s="301"/>
      <c r="E2" s="301"/>
      <c r="F2" s="301"/>
      <c r="G2" s="301"/>
      <c r="H2" s="100"/>
      <c r="I2" s="100"/>
      <c r="J2" s="100"/>
    </row>
    <row r="3" spans="1:10">
      <c r="A3" s="100"/>
      <c r="B3" s="100"/>
      <c r="C3" s="100"/>
      <c r="D3" s="100"/>
      <c r="E3" s="100"/>
      <c r="F3" s="100"/>
      <c r="G3" s="100"/>
      <c r="H3" s="100"/>
      <c r="I3" s="100"/>
      <c r="J3" s="100"/>
    </row>
    <row r="36" spans="1:10">
      <c r="A36" s="292"/>
      <c r="B36" s="292"/>
      <c r="C36" s="292"/>
      <c r="D36" s="292"/>
      <c r="E36" s="292"/>
      <c r="F36" s="292"/>
      <c r="G36" s="292"/>
    </row>
    <row r="37" spans="1:10">
      <c r="A37" s="292"/>
      <c r="B37" s="292"/>
      <c r="C37" s="292"/>
      <c r="D37" s="292"/>
      <c r="E37" s="292"/>
      <c r="F37" s="292"/>
      <c r="G37" s="292"/>
    </row>
    <row r="38" spans="1:10">
      <c r="A38" s="293"/>
      <c r="B38" s="293"/>
      <c r="C38" s="293"/>
      <c r="D38" s="293"/>
      <c r="E38" s="293"/>
      <c r="F38" s="293"/>
      <c r="G38" s="293"/>
    </row>
    <row r="39" spans="1:10">
      <c r="A39" s="294"/>
      <c r="B39" s="295"/>
      <c r="C39" s="295"/>
      <c r="D39" s="295"/>
      <c r="E39" s="295"/>
      <c r="F39" s="295"/>
      <c r="G39" s="295"/>
      <c r="H39" s="100"/>
      <c r="I39" s="100"/>
      <c r="J39" s="100"/>
    </row>
    <row r="40" spans="1:10">
      <c r="A40" s="290"/>
      <c r="B40" s="290"/>
      <c r="C40" s="290"/>
      <c r="D40" s="290"/>
      <c r="E40" s="290"/>
      <c r="F40" s="296"/>
      <c r="G40" s="296"/>
      <c r="H40" s="282"/>
      <c r="I40" s="282"/>
      <c r="J40" s="282"/>
    </row>
    <row r="41" spans="1:10">
      <c r="A41" s="297"/>
      <c r="B41" s="298"/>
      <c r="C41" s="298"/>
      <c r="D41" s="298"/>
      <c r="E41" s="298"/>
      <c r="F41" s="295"/>
      <c r="G41" s="295"/>
      <c r="H41" s="100"/>
      <c r="I41" s="100"/>
      <c r="J41" s="100"/>
    </row>
    <row r="42" spans="1:10">
      <c r="A42" s="299"/>
      <c r="B42" s="300"/>
      <c r="C42" s="300"/>
      <c r="D42" s="298"/>
      <c r="E42" s="298"/>
      <c r="F42" s="295"/>
      <c r="G42" s="295"/>
      <c r="H42" s="100"/>
      <c r="I42" s="100"/>
      <c r="J42" s="100"/>
    </row>
    <row r="43" spans="1:10">
      <c r="A43" s="299"/>
      <c r="B43" s="300"/>
      <c r="C43" s="300"/>
      <c r="D43" s="300"/>
      <c r="E43" s="300"/>
      <c r="F43" s="295"/>
      <c r="G43" s="295"/>
      <c r="H43" s="100"/>
      <c r="I43" s="100"/>
      <c r="J43" s="100"/>
    </row>
    <row r="44" spans="1:10">
      <c r="A44" s="299"/>
      <c r="B44" s="300"/>
      <c r="C44" s="300"/>
      <c r="D44" s="300"/>
      <c r="E44" s="300"/>
      <c r="F44" s="295"/>
      <c r="G44" s="295"/>
      <c r="H44" s="100"/>
      <c r="I44" s="100"/>
      <c r="J44" s="100"/>
    </row>
    <row r="45" spans="1:10">
      <c r="A45" s="299"/>
      <c r="B45" s="300"/>
      <c r="C45" s="300"/>
      <c r="D45" s="300"/>
      <c r="E45" s="300"/>
      <c r="F45" s="295"/>
      <c r="G45" s="295"/>
      <c r="H45" s="100"/>
      <c r="I45" s="100"/>
      <c r="J45" s="100"/>
    </row>
    <row r="46" spans="1:10">
      <c r="A46" s="299"/>
      <c r="B46" s="300"/>
      <c r="C46" s="300"/>
      <c r="D46" s="300"/>
      <c r="E46" s="300"/>
      <c r="F46" s="295"/>
      <c r="G46" s="295"/>
      <c r="H46" s="100"/>
      <c r="I46" s="100"/>
      <c r="J46" s="100"/>
    </row>
    <row r="47" spans="1:10">
      <c r="A47" s="299"/>
      <c r="B47" s="300"/>
      <c r="C47" s="300"/>
      <c r="D47" s="300"/>
      <c r="E47" s="300"/>
      <c r="F47" s="295"/>
      <c r="G47" s="295"/>
      <c r="H47" s="100"/>
      <c r="I47" s="100"/>
      <c r="J47" s="100"/>
    </row>
    <row r="48" spans="1:10">
      <c r="A48" s="299"/>
      <c r="B48" s="300"/>
      <c r="C48" s="300"/>
      <c r="D48" s="300"/>
      <c r="E48" s="300"/>
      <c r="F48" s="295"/>
      <c r="G48" s="295"/>
      <c r="H48" s="100"/>
      <c r="I48" s="100"/>
      <c r="J48" s="100"/>
    </row>
    <row r="49" spans="1:10">
      <c r="A49" s="299"/>
      <c r="B49" s="300"/>
      <c r="C49" s="300"/>
      <c r="D49" s="300"/>
      <c r="E49" s="300"/>
      <c r="F49" s="295"/>
      <c r="G49" s="295"/>
      <c r="H49" s="100"/>
      <c r="I49" s="100"/>
      <c r="J49" s="100"/>
    </row>
    <row r="50" spans="1:10">
      <c r="A50" s="299"/>
      <c r="B50" s="300"/>
      <c r="C50" s="300"/>
      <c r="D50" s="300"/>
      <c r="E50" s="300"/>
      <c r="F50" s="295"/>
      <c r="G50" s="295"/>
      <c r="H50" s="100"/>
      <c r="I50" s="100"/>
      <c r="J50" s="100"/>
    </row>
    <row r="51" spans="1:10">
      <c r="A51" s="299"/>
      <c r="B51" s="300"/>
      <c r="C51" s="300"/>
      <c r="D51" s="300"/>
      <c r="E51" s="300"/>
      <c r="F51" s="295"/>
      <c r="G51" s="295"/>
      <c r="H51" s="100"/>
      <c r="I51" s="100"/>
      <c r="J51" s="100"/>
    </row>
    <row r="52" spans="1:10">
      <c r="A52" s="291"/>
      <c r="B52" s="300"/>
      <c r="C52" s="300"/>
      <c r="D52" s="300"/>
      <c r="E52" s="300"/>
      <c r="F52" s="295"/>
      <c r="G52" s="295"/>
      <c r="H52" s="100"/>
      <c r="I52" s="100"/>
      <c r="J52" s="100"/>
    </row>
    <row r="53" spans="1:10">
      <c r="A53" s="299"/>
      <c r="B53" s="300"/>
      <c r="C53" s="300"/>
      <c r="D53" s="300"/>
      <c r="E53" s="300"/>
      <c r="F53" s="295"/>
      <c r="G53" s="295"/>
      <c r="H53" s="100"/>
      <c r="I53" s="100"/>
      <c r="J53" s="100"/>
    </row>
    <row r="54" spans="1:10">
      <c r="A54" s="299"/>
      <c r="B54" s="300"/>
      <c r="C54" s="300"/>
      <c r="D54" s="300"/>
      <c r="E54" s="300"/>
      <c r="F54" s="295"/>
      <c r="G54" s="295"/>
      <c r="H54" s="100"/>
      <c r="I54" s="100"/>
      <c r="J54" s="100"/>
    </row>
    <row r="55" spans="1:10">
      <c r="A55" s="299"/>
      <c r="B55" s="300"/>
      <c r="C55" s="300"/>
      <c r="D55" s="300"/>
      <c r="E55" s="300"/>
      <c r="F55" s="295"/>
      <c r="G55" s="295"/>
      <c r="H55" s="100"/>
      <c r="I55" s="100"/>
      <c r="J55" s="100"/>
    </row>
    <row r="56" spans="1:10">
      <c r="A56" s="299"/>
      <c r="B56" s="300"/>
      <c r="C56" s="300"/>
      <c r="D56" s="300"/>
      <c r="E56" s="300"/>
      <c r="F56" s="295"/>
      <c r="G56" s="295"/>
      <c r="H56" s="100"/>
      <c r="I56" s="100"/>
      <c r="J56" s="100"/>
    </row>
    <row r="57" spans="1:10">
      <c r="A57" s="299"/>
      <c r="B57" s="300"/>
      <c r="C57" s="300"/>
      <c r="D57" s="300"/>
      <c r="E57" s="300"/>
      <c r="F57" s="295"/>
      <c r="G57" s="295"/>
      <c r="H57" s="100"/>
      <c r="I57" s="100"/>
      <c r="J57" s="100"/>
    </row>
    <row r="58" spans="1:10">
      <c r="A58" s="299"/>
      <c r="B58" s="300"/>
      <c r="C58" s="300"/>
      <c r="D58" s="300"/>
      <c r="E58" s="300"/>
      <c r="F58" s="295"/>
      <c r="G58" s="295"/>
      <c r="H58" s="100"/>
      <c r="I58" s="100"/>
      <c r="J58" s="100"/>
    </row>
    <row r="59" spans="1:10">
      <c r="A59" s="299"/>
      <c r="B59" s="300"/>
      <c r="C59" s="300"/>
      <c r="D59" s="300"/>
      <c r="E59" s="300"/>
      <c r="F59" s="295"/>
      <c r="G59" s="295"/>
      <c r="H59" s="100"/>
      <c r="I59" s="100"/>
      <c r="J59" s="100"/>
    </row>
    <row r="60" spans="1:10">
      <c r="A60" s="299"/>
      <c r="B60" s="300"/>
      <c r="C60" s="300"/>
      <c r="D60" s="300"/>
      <c r="E60" s="300"/>
      <c r="F60" s="295"/>
      <c r="G60" s="295"/>
      <c r="H60" s="100"/>
      <c r="I60" s="100"/>
      <c r="J60" s="100"/>
    </row>
    <row r="61" spans="1:10">
      <c r="A61" s="299"/>
      <c r="B61" s="300"/>
      <c r="C61" s="300"/>
      <c r="D61" s="300"/>
      <c r="E61" s="300"/>
      <c r="F61" s="295"/>
      <c r="G61" s="295"/>
      <c r="H61" s="100"/>
      <c r="I61" s="100"/>
      <c r="J61" s="100"/>
    </row>
    <row r="62" spans="1:10">
      <c r="A62" s="299"/>
      <c r="B62" s="300"/>
      <c r="C62" s="300"/>
      <c r="D62" s="300"/>
      <c r="E62" s="300"/>
      <c r="F62" s="295"/>
      <c r="G62" s="295"/>
      <c r="H62" s="100"/>
      <c r="I62" s="100"/>
      <c r="J62" s="100"/>
    </row>
    <row r="63" spans="1:10">
      <c r="A63" s="295"/>
      <c r="B63" s="295"/>
      <c r="C63" s="295"/>
      <c r="D63" s="295"/>
      <c r="E63" s="295"/>
      <c r="F63" s="295"/>
      <c r="G63" s="295"/>
      <c r="H63" s="100"/>
      <c r="I63" s="100"/>
      <c r="J63" s="100"/>
    </row>
    <row r="64" spans="1:10">
      <c r="A64" s="295"/>
      <c r="B64" s="295"/>
      <c r="C64" s="295"/>
      <c r="D64" s="295"/>
      <c r="E64" s="295"/>
      <c r="F64" s="295"/>
      <c r="G64" s="295"/>
      <c r="H64" s="100"/>
      <c r="I64" s="100"/>
      <c r="J64" s="100"/>
    </row>
    <row r="65" spans="1:10">
      <c r="A65" s="295"/>
      <c r="B65" s="295"/>
      <c r="C65" s="295"/>
      <c r="D65" s="295"/>
      <c r="E65" s="295"/>
      <c r="F65" s="295"/>
      <c r="G65" s="295"/>
      <c r="H65" s="100"/>
      <c r="I65" s="100"/>
      <c r="J65" s="100"/>
    </row>
    <row r="66" spans="1:10">
      <c r="A66" s="295"/>
      <c r="B66" s="295"/>
      <c r="C66" s="295"/>
      <c r="D66" s="295"/>
      <c r="E66" s="295"/>
      <c r="F66" s="295"/>
      <c r="G66" s="295"/>
      <c r="H66" s="100"/>
      <c r="I66" s="100"/>
      <c r="J66" s="100"/>
    </row>
    <row r="67" spans="1:10">
      <c r="A67" s="295"/>
      <c r="B67" s="295"/>
      <c r="C67" s="295"/>
      <c r="D67" s="295"/>
      <c r="E67" s="295"/>
      <c r="F67" s="295"/>
      <c r="G67" s="295"/>
      <c r="H67" s="100"/>
      <c r="I67" s="100"/>
      <c r="J67" s="100"/>
    </row>
    <row r="68" spans="1:10">
      <c r="A68" s="295"/>
      <c r="B68" s="295"/>
      <c r="C68" s="295"/>
      <c r="D68" s="295"/>
      <c r="E68" s="295"/>
      <c r="F68" s="295"/>
      <c r="G68" s="295"/>
      <c r="H68" s="100"/>
      <c r="I68" s="100"/>
      <c r="J68" s="100"/>
    </row>
    <row r="69" spans="1:10">
      <c r="A69" s="295"/>
      <c r="B69" s="295"/>
      <c r="C69" s="295"/>
      <c r="D69" s="295"/>
      <c r="E69" s="295"/>
      <c r="F69" s="295"/>
      <c r="G69" s="295"/>
      <c r="H69" s="100"/>
      <c r="I69" s="100"/>
      <c r="J69" s="100"/>
    </row>
    <row r="70" spans="1:10">
      <c r="A70" s="100"/>
      <c r="B70" s="100"/>
      <c r="C70" s="100"/>
      <c r="D70" s="100"/>
      <c r="E70" s="100"/>
      <c r="F70" s="100"/>
      <c r="G70" s="100"/>
      <c r="H70" s="100"/>
      <c r="I70" s="100"/>
      <c r="J70" s="100"/>
    </row>
    <row r="71" spans="1:10">
      <c r="A71" s="100"/>
      <c r="B71" s="100"/>
      <c r="C71" s="100"/>
      <c r="D71" s="100"/>
      <c r="E71" s="100"/>
      <c r="F71" s="100"/>
      <c r="G71" s="100"/>
      <c r="H71" s="100"/>
      <c r="I71" s="100"/>
      <c r="J71" s="100"/>
    </row>
  </sheetData>
  <mergeCells count="1">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G67"/>
  <sheetViews>
    <sheetView zoomScaleNormal="100" workbookViewId="0"/>
  </sheetViews>
  <sheetFormatPr baseColWidth="10" defaultRowHeight="12.75"/>
  <cols>
    <col min="1" max="1" width="37.42578125" style="102" customWidth="1"/>
    <col min="2" max="6" width="13.42578125" style="101" customWidth="1"/>
    <col min="7" max="7" width="23" style="102" customWidth="1"/>
    <col min="8" max="16384" width="11.42578125" style="102"/>
  </cols>
  <sheetData>
    <row r="1" spans="1:7" ht="25.5" customHeight="1">
      <c r="A1" s="963" t="s">
        <v>248</v>
      </c>
      <c r="B1" s="375"/>
      <c r="C1" s="93"/>
      <c r="D1" s="93"/>
      <c r="E1" s="93"/>
      <c r="F1" s="93"/>
      <c r="G1" s="93"/>
    </row>
    <row r="2" spans="1:7" ht="33" customHeight="1">
      <c r="A2" s="1166" t="s">
        <v>1031</v>
      </c>
      <c r="B2" s="1166"/>
      <c r="C2" s="1167"/>
      <c r="D2" s="1167"/>
      <c r="E2" s="1167"/>
      <c r="F2" s="1164"/>
    </row>
    <row r="3" spans="1:7">
      <c r="A3" s="1154" t="s">
        <v>321</v>
      </c>
      <c r="B3" s="1174" t="s">
        <v>0</v>
      </c>
      <c r="C3" s="1172" t="s">
        <v>1032</v>
      </c>
      <c r="D3" s="1172"/>
      <c r="E3" s="1172"/>
      <c r="F3" s="1173"/>
    </row>
    <row r="4" spans="1:7" ht="36">
      <c r="A4" s="1154"/>
      <c r="B4" s="1174"/>
      <c r="C4" s="637" t="s">
        <v>1033</v>
      </c>
      <c r="D4" s="637" t="s">
        <v>1034</v>
      </c>
      <c r="E4" s="637" t="s">
        <v>1035</v>
      </c>
      <c r="F4" s="638" t="s">
        <v>1036</v>
      </c>
    </row>
    <row r="5" spans="1:7">
      <c r="A5" s="1168"/>
      <c r="B5" s="639" t="s">
        <v>4</v>
      </c>
      <c r="C5" s="1169" t="s">
        <v>56</v>
      </c>
      <c r="D5" s="1170"/>
      <c r="E5" s="1170"/>
      <c r="F5" s="1171"/>
    </row>
    <row r="6" spans="1:7">
      <c r="A6" s="644" t="s">
        <v>1037</v>
      </c>
      <c r="B6" s="644"/>
      <c r="C6" s="644"/>
      <c r="D6" s="644"/>
      <c r="E6" s="644"/>
      <c r="F6" s="517"/>
    </row>
    <row r="7" spans="1:7">
      <c r="A7" s="390" t="s">
        <v>322</v>
      </c>
      <c r="B7" s="640">
        <v>3524</v>
      </c>
      <c r="C7" s="384">
        <v>6.14</v>
      </c>
      <c r="D7" s="384">
        <v>5.74</v>
      </c>
      <c r="E7" s="384">
        <v>19.8</v>
      </c>
      <c r="F7" s="385">
        <v>68.319999999999993</v>
      </c>
    </row>
    <row r="8" spans="1:7">
      <c r="A8" s="645" t="s">
        <v>1001</v>
      </c>
      <c r="B8" s="646">
        <v>667</v>
      </c>
      <c r="C8" s="647">
        <v>7.04</v>
      </c>
      <c r="D8" s="647">
        <v>5.18</v>
      </c>
      <c r="E8" s="647">
        <v>20.350000000000001</v>
      </c>
      <c r="F8" s="648">
        <v>67.430000000000007</v>
      </c>
    </row>
    <row r="9" spans="1:7">
      <c r="A9" s="390" t="s">
        <v>1038</v>
      </c>
      <c r="B9" s="640">
        <v>615</v>
      </c>
      <c r="C9" s="384">
        <v>6.91</v>
      </c>
      <c r="D9" s="641">
        <v>4.96</v>
      </c>
      <c r="E9" s="384">
        <v>23.13</v>
      </c>
      <c r="F9" s="385">
        <v>65</v>
      </c>
    </row>
    <row r="10" spans="1:7">
      <c r="A10" s="644" t="s">
        <v>1039</v>
      </c>
      <c r="B10" s="644"/>
      <c r="C10" s="644"/>
      <c r="D10" s="644"/>
      <c r="E10" s="644"/>
      <c r="F10" s="644"/>
    </row>
    <row r="11" spans="1:7">
      <c r="A11" s="390" t="s">
        <v>322</v>
      </c>
      <c r="B11" s="640">
        <v>3512</v>
      </c>
      <c r="C11" s="384">
        <v>5.67</v>
      </c>
      <c r="D11" s="384">
        <v>5.05</v>
      </c>
      <c r="E11" s="384">
        <v>21.24</v>
      </c>
      <c r="F11" s="385">
        <v>68.040000000000006</v>
      </c>
    </row>
    <row r="12" spans="1:7">
      <c r="A12" s="645" t="s">
        <v>1001</v>
      </c>
      <c r="B12" s="646">
        <v>666</v>
      </c>
      <c r="C12" s="647">
        <v>6.61</v>
      </c>
      <c r="D12" s="647">
        <v>5.62</v>
      </c>
      <c r="E12" s="647">
        <v>18.97</v>
      </c>
      <c r="F12" s="648">
        <v>68.8</v>
      </c>
    </row>
    <row r="13" spans="1:7">
      <c r="A13" s="390" t="s">
        <v>1038</v>
      </c>
      <c r="B13" s="640">
        <v>611</v>
      </c>
      <c r="C13" s="384">
        <v>6.42</v>
      </c>
      <c r="D13" s="641">
        <v>5.17</v>
      </c>
      <c r="E13" s="384">
        <v>16.77</v>
      </c>
      <c r="F13" s="385">
        <v>71.64</v>
      </c>
    </row>
    <row r="14" spans="1:7">
      <c r="A14" s="644" t="s">
        <v>1040</v>
      </c>
      <c r="B14" s="644"/>
      <c r="C14" s="644"/>
      <c r="D14" s="644"/>
      <c r="E14" s="644"/>
      <c r="F14" s="644"/>
    </row>
    <row r="15" spans="1:7">
      <c r="A15" s="390" t="s">
        <v>322</v>
      </c>
      <c r="B15" s="640">
        <v>3521</v>
      </c>
      <c r="C15" s="384">
        <v>21.32</v>
      </c>
      <c r="D15" s="384">
        <v>16.329999999999998</v>
      </c>
      <c r="E15" s="384">
        <v>32.71</v>
      </c>
      <c r="F15" s="385">
        <v>29.64</v>
      </c>
    </row>
    <row r="16" spans="1:7">
      <c r="A16" s="645" t="s">
        <v>1001</v>
      </c>
      <c r="B16" s="646">
        <v>665</v>
      </c>
      <c r="C16" s="647">
        <v>22.1</v>
      </c>
      <c r="D16" s="647">
        <v>14.05</v>
      </c>
      <c r="E16" s="647">
        <v>30.92</v>
      </c>
      <c r="F16" s="648">
        <v>32.93</v>
      </c>
    </row>
    <row r="17" spans="1:6">
      <c r="A17" s="390" t="s">
        <v>1038</v>
      </c>
      <c r="B17" s="640">
        <v>611</v>
      </c>
      <c r="C17" s="384">
        <v>18.79</v>
      </c>
      <c r="D17" s="641">
        <v>11.19</v>
      </c>
      <c r="E17" s="384">
        <v>32.54</v>
      </c>
      <c r="F17" s="385">
        <v>37.47</v>
      </c>
    </row>
    <row r="18" spans="1:6">
      <c r="A18" s="644" t="s">
        <v>1041</v>
      </c>
      <c r="B18" s="644"/>
      <c r="C18" s="644"/>
      <c r="D18" s="644"/>
      <c r="E18" s="644"/>
      <c r="F18" s="517"/>
    </row>
    <row r="19" spans="1:6">
      <c r="A19" s="390" t="s">
        <v>322</v>
      </c>
      <c r="B19" s="640">
        <v>3478</v>
      </c>
      <c r="C19" s="384">
        <v>12.56</v>
      </c>
      <c r="D19" s="384">
        <v>7.58</v>
      </c>
      <c r="E19" s="384">
        <v>27.38</v>
      </c>
      <c r="F19" s="385">
        <v>52.48</v>
      </c>
    </row>
    <row r="20" spans="1:6">
      <c r="A20" s="645" t="s">
        <v>1001</v>
      </c>
      <c r="B20" s="646">
        <v>658</v>
      </c>
      <c r="C20" s="647">
        <v>9.9</v>
      </c>
      <c r="D20" s="647">
        <v>7.65</v>
      </c>
      <c r="E20" s="647">
        <v>28.53</v>
      </c>
      <c r="F20" s="648">
        <v>53.92</v>
      </c>
    </row>
    <row r="21" spans="1:6">
      <c r="A21" s="390" t="s">
        <v>1038</v>
      </c>
      <c r="B21" s="640">
        <v>606</v>
      </c>
      <c r="C21" s="384">
        <v>9.59</v>
      </c>
      <c r="D21" s="641">
        <v>5.71</v>
      </c>
      <c r="E21" s="384">
        <v>22.44</v>
      </c>
      <c r="F21" s="385">
        <v>62.26</v>
      </c>
    </row>
    <row r="22" spans="1:6">
      <c r="A22" s="644" t="s">
        <v>1042</v>
      </c>
      <c r="B22" s="644"/>
      <c r="C22" s="644"/>
      <c r="D22" s="644"/>
      <c r="E22" s="644"/>
      <c r="F22" s="517"/>
    </row>
    <row r="23" spans="1:6">
      <c r="A23" s="390" t="s">
        <v>322</v>
      </c>
      <c r="B23" s="640">
        <v>3524</v>
      </c>
      <c r="C23" s="384">
        <v>1.37</v>
      </c>
      <c r="D23" s="384">
        <v>1.99</v>
      </c>
      <c r="E23" s="384">
        <v>9.23</v>
      </c>
      <c r="F23" s="385">
        <v>87.41</v>
      </c>
    </row>
    <row r="24" spans="1:6">
      <c r="A24" s="645" t="s">
        <v>1001</v>
      </c>
      <c r="B24" s="646">
        <v>667</v>
      </c>
      <c r="C24" s="647">
        <v>1.64</v>
      </c>
      <c r="D24" s="647">
        <v>1.75</v>
      </c>
      <c r="E24" s="647">
        <v>10.68</v>
      </c>
      <c r="F24" s="648">
        <v>85.93</v>
      </c>
    </row>
    <row r="25" spans="1:6">
      <c r="A25" s="390" t="s">
        <v>1038</v>
      </c>
      <c r="B25" s="640">
        <v>617</v>
      </c>
      <c r="C25" s="384">
        <v>1.39</v>
      </c>
      <c r="D25" s="641">
        <v>2.5</v>
      </c>
      <c r="E25" s="384">
        <v>9.68</v>
      </c>
      <c r="F25" s="385">
        <v>86.43</v>
      </c>
    </row>
    <row r="26" spans="1:6">
      <c r="A26" s="644" t="s">
        <v>1043</v>
      </c>
      <c r="B26" s="644"/>
      <c r="C26" s="644"/>
      <c r="D26" s="644"/>
      <c r="E26" s="644"/>
      <c r="F26" s="517"/>
    </row>
    <row r="27" spans="1:6">
      <c r="A27" s="390" t="s">
        <v>322</v>
      </c>
      <c r="B27" s="640">
        <v>3511</v>
      </c>
      <c r="C27" s="384">
        <v>7.72</v>
      </c>
      <c r="D27" s="384">
        <v>2.38</v>
      </c>
      <c r="E27" s="384">
        <v>7.08</v>
      </c>
      <c r="F27" s="385">
        <v>82.82</v>
      </c>
    </row>
    <row r="28" spans="1:6">
      <c r="A28" s="645" t="s">
        <v>1001</v>
      </c>
      <c r="B28" s="646">
        <v>666</v>
      </c>
      <c r="C28" s="647">
        <v>11.71</v>
      </c>
      <c r="D28" s="647">
        <v>2.46</v>
      </c>
      <c r="E28" s="647">
        <v>6.95</v>
      </c>
      <c r="F28" s="648">
        <v>78.87</v>
      </c>
    </row>
    <row r="29" spans="1:6">
      <c r="A29" s="390" t="s">
        <v>1038</v>
      </c>
      <c r="B29" s="640">
        <v>616</v>
      </c>
      <c r="C29" s="384">
        <v>11.28</v>
      </c>
      <c r="D29" s="641">
        <v>3.87</v>
      </c>
      <c r="E29" s="384">
        <v>9.16</v>
      </c>
      <c r="F29" s="385">
        <v>75.69</v>
      </c>
    </row>
    <row r="30" spans="1:6">
      <c r="A30" s="644" t="s">
        <v>1044</v>
      </c>
      <c r="B30" s="644"/>
      <c r="C30" s="644"/>
      <c r="D30" s="644"/>
      <c r="E30" s="644"/>
      <c r="F30" s="517"/>
    </row>
    <row r="31" spans="1:6">
      <c r="A31" s="390" t="s">
        <v>322</v>
      </c>
      <c r="B31" s="640">
        <v>3520</v>
      </c>
      <c r="C31" s="384">
        <v>37.1</v>
      </c>
      <c r="D31" s="384">
        <v>17.27</v>
      </c>
      <c r="E31" s="384">
        <v>26.4</v>
      </c>
      <c r="F31" s="385">
        <v>19.23</v>
      </c>
    </row>
    <row r="32" spans="1:6">
      <c r="A32" s="645" t="s">
        <v>1001</v>
      </c>
      <c r="B32" s="646">
        <v>665</v>
      </c>
      <c r="C32" s="647">
        <v>32.97</v>
      </c>
      <c r="D32" s="647">
        <v>13.65</v>
      </c>
      <c r="E32" s="647">
        <v>28.93</v>
      </c>
      <c r="F32" s="648">
        <v>24.46</v>
      </c>
    </row>
    <row r="33" spans="1:6">
      <c r="A33" s="390" t="s">
        <v>1038</v>
      </c>
      <c r="B33" s="640">
        <v>612</v>
      </c>
      <c r="C33" s="384">
        <v>31.42</v>
      </c>
      <c r="D33" s="641">
        <v>12.16</v>
      </c>
      <c r="E33" s="384">
        <v>24.55</v>
      </c>
      <c r="F33" s="385">
        <v>31.88</v>
      </c>
    </row>
    <row r="34" spans="1:6">
      <c r="A34" s="644" t="s">
        <v>1045</v>
      </c>
      <c r="B34" s="644"/>
      <c r="C34" s="644"/>
      <c r="D34" s="644"/>
      <c r="E34" s="644"/>
      <c r="F34" s="517"/>
    </row>
    <row r="35" spans="1:6">
      <c r="A35" s="390" t="s">
        <v>322</v>
      </c>
      <c r="B35" s="640">
        <v>3504</v>
      </c>
      <c r="C35" s="384">
        <v>60.09</v>
      </c>
      <c r="D35" s="384">
        <v>17.010000000000002</v>
      </c>
      <c r="E35" s="384">
        <v>16.52</v>
      </c>
      <c r="F35" s="385">
        <v>6.38</v>
      </c>
    </row>
    <row r="36" spans="1:6">
      <c r="A36" s="645" t="s">
        <v>1001</v>
      </c>
      <c r="B36" s="646">
        <v>663</v>
      </c>
      <c r="C36" s="647">
        <v>60.02</v>
      </c>
      <c r="D36" s="647">
        <v>15.69</v>
      </c>
      <c r="E36" s="647">
        <v>16.600000000000001</v>
      </c>
      <c r="F36" s="648">
        <v>7.68</v>
      </c>
    </row>
    <row r="37" spans="1:6">
      <c r="A37" s="390" t="s">
        <v>1038</v>
      </c>
      <c r="B37" s="640">
        <v>608</v>
      </c>
      <c r="C37" s="384">
        <v>56.34</v>
      </c>
      <c r="D37" s="641">
        <v>12.53</v>
      </c>
      <c r="E37" s="384">
        <v>16.39</v>
      </c>
      <c r="F37" s="385">
        <v>14.73</v>
      </c>
    </row>
    <row r="38" spans="1:6">
      <c r="A38" s="644" t="s">
        <v>1046</v>
      </c>
      <c r="B38" s="644"/>
      <c r="C38" s="644"/>
      <c r="D38" s="644"/>
      <c r="E38" s="644"/>
      <c r="F38" s="487"/>
    </row>
    <row r="39" spans="1:6">
      <c r="A39" s="390" t="s">
        <v>322</v>
      </c>
      <c r="B39" s="640">
        <v>3480</v>
      </c>
      <c r="C39" s="384">
        <v>53.6</v>
      </c>
      <c r="D39" s="384">
        <v>18.899999999999999</v>
      </c>
      <c r="E39" s="384">
        <v>20.170000000000002</v>
      </c>
      <c r="F39" s="385">
        <v>7.33</v>
      </c>
    </row>
    <row r="40" spans="1:6">
      <c r="A40" s="645" t="s">
        <v>1001</v>
      </c>
      <c r="B40" s="646">
        <v>660</v>
      </c>
      <c r="C40" s="647">
        <v>45.3</v>
      </c>
      <c r="D40" s="647">
        <v>17.920000000000002</v>
      </c>
      <c r="E40" s="647">
        <v>27.04</v>
      </c>
      <c r="F40" s="648">
        <v>9.73</v>
      </c>
    </row>
    <row r="41" spans="1:6">
      <c r="A41" s="390" t="s">
        <v>1038</v>
      </c>
      <c r="B41" s="640">
        <v>608</v>
      </c>
      <c r="C41" s="384">
        <v>41.08</v>
      </c>
      <c r="D41" s="641">
        <v>15.37</v>
      </c>
      <c r="E41" s="384">
        <v>28.69</v>
      </c>
      <c r="F41" s="385">
        <v>14.86</v>
      </c>
    </row>
    <row r="42" spans="1:6">
      <c r="A42" s="644" t="s">
        <v>1047</v>
      </c>
      <c r="B42" s="644"/>
      <c r="C42" s="644"/>
      <c r="D42" s="644"/>
      <c r="E42" s="644"/>
      <c r="F42" s="487"/>
    </row>
    <row r="43" spans="1:6">
      <c r="A43" s="390" t="s">
        <v>322</v>
      </c>
      <c r="B43" s="640">
        <v>3472</v>
      </c>
      <c r="C43" s="384">
        <v>58.48</v>
      </c>
      <c r="D43" s="384">
        <v>18.55</v>
      </c>
      <c r="E43" s="384">
        <v>17.010000000000002</v>
      </c>
      <c r="F43" s="385">
        <v>5.95</v>
      </c>
    </row>
    <row r="44" spans="1:6">
      <c r="A44" s="645" t="s">
        <v>1001</v>
      </c>
      <c r="B44" s="646">
        <v>656</v>
      </c>
      <c r="C44" s="647">
        <v>48.71</v>
      </c>
      <c r="D44" s="647">
        <v>18.52</v>
      </c>
      <c r="E44" s="647">
        <v>21.35</v>
      </c>
      <c r="F44" s="648">
        <v>11.42</v>
      </c>
    </row>
    <row r="45" spans="1:6">
      <c r="A45" s="390" t="s">
        <v>1038</v>
      </c>
      <c r="B45" s="640">
        <v>611</v>
      </c>
      <c r="C45" s="384">
        <v>39.46</v>
      </c>
      <c r="D45" s="641">
        <v>14.36</v>
      </c>
      <c r="E45" s="384">
        <v>25.72</v>
      </c>
      <c r="F45" s="385">
        <v>20.45</v>
      </c>
    </row>
    <row r="46" spans="1:6">
      <c r="A46" s="644" t="s">
        <v>1048</v>
      </c>
      <c r="B46" s="644"/>
      <c r="C46" s="644"/>
      <c r="D46" s="644"/>
      <c r="E46" s="644"/>
      <c r="F46" s="487"/>
    </row>
    <row r="47" spans="1:6">
      <c r="A47" s="390" t="s">
        <v>322</v>
      </c>
      <c r="B47" s="640">
        <v>3527</v>
      </c>
      <c r="C47" s="384">
        <v>78.17</v>
      </c>
      <c r="D47" s="384">
        <v>7.21</v>
      </c>
      <c r="E47" s="384">
        <v>8.31</v>
      </c>
      <c r="F47" s="385">
        <v>6.31</v>
      </c>
    </row>
    <row r="48" spans="1:6">
      <c r="A48" s="645" t="s">
        <v>1001</v>
      </c>
      <c r="B48" s="646">
        <v>667</v>
      </c>
      <c r="C48" s="647">
        <v>75.37</v>
      </c>
      <c r="D48" s="647">
        <v>6.72</v>
      </c>
      <c r="E48" s="647">
        <v>10.199999999999999</v>
      </c>
      <c r="F48" s="648">
        <v>7.7</v>
      </c>
    </row>
    <row r="49" spans="1:6">
      <c r="A49" s="390" t="s">
        <v>1038</v>
      </c>
      <c r="B49" s="640">
        <v>614</v>
      </c>
      <c r="C49" s="384">
        <v>68.42</v>
      </c>
      <c r="D49" s="641">
        <v>8.0399999999999991</v>
      </c>
      <c r="E49" s="384">
        <v>7.85</v>
      </c>
      <c r="F49" s="385">
        <v>15.69</v>
      </c>
    </row>
    <row r="50" spans="1:6">
      <c r="A50" s="644" t="s">
        <v>1049</v>
      </c>
      <c r="B50" s="644"/>
      <c r="C50" s="644"/>
      <c r="D50" s="644"/>
      <c r="E50" s="644"/>
      <c r="F50" s="487"/>
    </row>
    <row r="51" spans="1:6">
      <c r="A51" s="390" t="s">
        <v>322</v>
      </c>
      <c r="B51" s="640">
        <v>3488</v>
      </c>
      <c r="C51" s="384">
        <v>16.559999999999999</v>
      </c>
      <c r="D51" s="384">
        <v>15.76</v>
      </c>
      <c r="E51" s="384">
        <v>33.74</v>
      </c>
      <c r="F51" s="385">
        <v>33.94</v>
      </c>
    </row>
    <row r="52" spans="1:6">
      <c r="A52" s="645" t="s">
        <v>1001</v>
      </c>
      <c r="B52" s="646">
        <v>663</v>
      </c>
      <c r="C52" s="647">
        <v>14.26</v>
      </c>
      <c r="D52" s="647">
        <v>8.6999999999999993</v>
      </c>
      <c r="E52" s="647">
        <v>28.66</v>
      </c>
      <c r="F52" s="648">
        <v>48.38</v>
      </c>
    </row>
    <row r="53" spans="1:6">
      <c r="A53" s="390" t="s">
        <v>1038</v>
      </c>
      <c r="B53" s="640">
        <v>607</v>
      </c>
      <c r="C53" s="384">
        <v>9.68</v>
      </c>
      <c r="D53" s="641">
        <v>9.0500000000000007</v>
      </c>
      <c r="E53" s="384">
        <v>21.64</v>
      </c>
      <c r="F53" s="385">
        <v>59.64</v>
      </c>
    </row>
    <row r="54" spans="1:6">
      <c r="A54" s="644" t="s">
        <v>1050</v>
      </c>
      <c r="B54" s="644"/>
      <c r="C54" s="644"/>
      <c r="D54" s="644"/>
      <c r="E54" s="644"/>
      <c r="F54" s="487"/>
    </row>
    <row r="55" spans="1:6">
      <c r="A55" s="390" t="s">
        <v>322</v>
      </c>
      <c r="B55" s="640">
        <v>3325</v>
      </c>
      <c r="C55" s="384">
        <v>9.44</v>
      </c>
      <c r="D55" s="384">
        <v>10.76</v>
      </c>
      <c r="E55" s="384">
        <v>31.29</v>
      </c>
      <c r="F55" s="385">
        <v>48.52</v>
      </c>
    </row>
    <row r="56" spans="1:6">
      <c r="A56" s="645" t="s">
        <v>1001</v>
      </c>
      <c r="B56" s="646">
        <v>620</v>
      </c>
      <c r="C56" s="647">
        <v>17.43</v>
      </c>
      <c r="D56" s="647">
        <v>13.7</v>
      </c>
      <c r="E56" s="647">
        <v>34</v>
      </c>
      <c r="F56" s="648">
        <v>34.770000000000003</v>
      </c>
    </row>
    <row r="57" spans="1:6">
      <c r="A57" s="390" t="s">
        <v>1038</v>
      </c>
      <c r="B57" s="640">
        <v>550</v>
      </c>
      <c r="C57" s="384">
        <v>21.52</v>
      </c>
      <c r="D57" s="641">
        <v>14.3</v>
      </c>
      <c r="E57" s="384">
        <v>33.67</v>
      </c>
      <c r="F57" s="385">
        <v>30.51</v>
      </c>
    </row>
    <row r="58" spans="1:6">
      <c r="A58" s="644" t="s">
        <v>1051</v>
      </c>
      <c r="B58" s="644"/>
      <c r="C58" s="644"/>
      <c r="D58" s="644"/>
      <c r="E58" s="644"/>
      <c r="F58" s="487"/>
    </row>
    <row r="59" spans="1:6">
      <c r="A59" s="390" t="s">
        <v>322</v>
      </c>
      <c r="B59" s="640">
        <v>3319</v>
      </c>
      <c r="C59" s="384">
        <v>17.760000000000002</v>
      </c>
      <c r="D59" s="384">
        <v>14.18</v>
      </c>
      <c r="E59" s="384">
        <v>32.049999999999997</v>
      </c>
      <c r="F59" s="385">
        <v>36.01</v>
      </c>
    </row>
    <row r="60" spans="1:6">
      <c r="A60" s="645" t="s">
        <v>1001</v>
      </c>
      <c r="B60" s="646">
        <v>616</v>
      </c>
      <c r="C60" s="647">
        <v>23.71</v>
      </c>
      <c r="D60" s="647">
        <v>12.66</v>
      </c>
      <c r="E60" s="647">
        <v>32.04</v>
      </c>
      <c r="F60" s="648">
        <v>31.23</v>
      </c>
    </row>
    <row r="61" spans="1:6">
      <c r="A61" s="390" t="s">
        <v>1038</v>
      </c>
      <c r="B61" s="640">
        <v>559</v>
      </c>
      <c r="C61" s="384">
        <v>25.12</v>
      </c>
      <c r="D61" s="641">
        <v>12.01</v>
      </c>
      <c r="E61" s="384">
        <v>33.68</v>
      </c>
      <c r="F61" s="385">
        <v>29.19</v>
      </c>
    </row>
    <row r="62" spans="1:6">
      <c r="A62" s="644" t="s">
        <v>1052</v>
      </c>
      <c r="B62" s="644"/>
      <c r="C62" s="644"/>
      <c r="D62" s="644"/>
      <c r="E62" s="644"/>
      <c r="F62" s="487"/>
    </row>
    <row r="63" spans="1:6">
      <c r="A63" s="390" t="s">
        <v>322</v>
      </c>
      <c r="B63" s="640">
        <v>3000</v>
      </c>
      <c r="C63" s="384">
        <v>29.39</v>
      </c>
      <c r="D63" s="384">
        <v>19.510000000000002</v>
      </c>
      <c r="E63" s="384">
        <v>35.93</v>
      </c>
      <c r="F63" s="385">
        <v>15.17</v>
      </c>
    </row>
    <row r="64" spans="1:6">
      <c r="A64" s="645" t="s">
        <v>1001</v>
      </c>
      <c r="B64" s="646">
        <v>572</v>
      </c>
      <c r="C64" s="647">
        <v>22.93</v>
      </c>
      <c r="D64" s="647">
        <v>15.78</v>
      </c>
      <c r="E64" s="647">
        <v>43.53</v>
      </c>
      <c r="F64" s="648">
        <v>17.760000000000002</v>
      </c>
    </row>
    <row r="65" spans="1:6">
      <c r="A65" s="391" t="s">
        <v>1038</v>
      </c>
      <c r="B65" s="642">
        <v>507</v>
      </c>
      <c r="C65" s="387">
        <v>20.62</v>
      </c>
      <c r="D65" s="643">
        <v>19.16</v>
      </c>
      <c r="E65" s="387">
        <v>37.950000000000003</v>
      </c>
      <c r="F65" s="386">
        <v>22.26</v>
      </c>
    </row>
    <row r="66" spans="1:6" ht="26.25" customHeight="1">
      <c r="A66" s="1158" t="s">
        <v>1271</v>
      </c>
      <c r="B66" s="1158"/>
      <c r="C66" s="1163"/>
      <c r="D66" s="1163"/>
      <c r="E66" s="1164"/>
      <c r="F66" s="1165"/>
    </row>
    <row r="67" spans="1:6">
      <c r="A67" s="1158" t="s">
        <v>323</v>
      </c>
      <c r="B67" s="1158"/>
      <c r="C67" s="1163"/>
      <c r="D67" s="1163"/>
      <c r="E67" s="1164"/>
      <c r="F67" s="1165"/>
    </row>
  </sheetData>
  <mergeCells count="7">
    <mergeCell ref="A67:F67"/>
    <mergeCell ref="A66:F66"/>
    <mergeCell ref="A2:F2"/>
    <mergeCell ref="A3:A5"/>
    <mergeCell ref="C5:F5"/>
    <mergeCell ref="C3:F3"/>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G63"/>
  <sheetViews>
    <sheetView zoomScaleNormal="100" workbookViewId="0"/>
  </sheetViews>
  <sheetFormatPr baseColWidth="10" defaultRowHeight="12.75"/>
  <cols>
    <col min="1" max="1" width="37.42578125" style="102" customWidth="1"/>
    <col min="2" max="2" width="10.85546875" style="101" customWidth="1"/>
    <col min="3" max="5" width="13" style="101" customWidth="1"/>
    <col min="6" max="7" width="11.42578125" style="101"/>
    <col min="8" max="16384" width="11.42578125" style="102"/>
  </cols>
  <sheetData>
    <row r="1" spans="1:7" ht="25.5" customHeight="1">
      <c r="A1" s="963" t="s">
        <v>248</v>
      </c>
      <c r="B1" s="375"/>
    </row>
    <row r="2" spans="1:7" ht="25.5" customHeight="1">
      <c r="A2" s="1180" t="s">
        <v>1002</v>
      </c>
      <c r="B2" s="1180"/>
      <c r="C2" s="1181"/>
      <c r="D2" s="1181"/>
      <c r="E2" s="1181"/>
      <c r="F2" s="1182"/>
      <c r="G2" s="1182"/>
    </row>
    <row r="3" spans="1:7" ht="24" customHeight="1">
      <c r="A3" s="1154" t="s">
        <v>321</v>
      </c>
      <c r="B3" s="1174" t="s">
        <v>0</v>
      </c>
      <c r="C3" s="1172" t="s">
        <v>253</v>
      </c>
      <c r="D3" s="1172"/>
      <c r="E3" s="1172"/>
      <c r="F3" s="1172"/>
      <c r="G3" s="1173"/>
    </row>
    <row r="4" spans="1:7" ht="42" customHeight="1">
      <c r="A4" s="1154"/>
      <c r="B4" s="1174"/>
      <c r="C4" s="637" t="s">
        <v>324</v>
      </c>
      <c r="D4" s="637" t="s">
        <v>325</v>
      </c>
      <c r="E4" s="637" t="s">
        <v>326</v>
      </c>
      <c r="F4" s="637" t="s">
        <v>327</v>
      </c>
      <c r="G4" s="638" t="s">
        <v>328</v>
      </c>
    </row>
    <row r="5" spans="1:7" ht="15" customHeight="1">
      <c r="A5" s="1168"/>
      <c r="B5" s="649" t="s">
        <v>4</v>
      </c>
      <c r="C5" s="1177" t="s">
        <v>56</v>
      </c>
      <c r="D5" s="1178"/>
      <c r="E5" s="1178"/>
      <c r="F5" s="1178"/>
      <c r="G5" s="1179"/>
    </row>
    <row r="6" spans="1:7" ht="15">
      <c r="A6" s="644" t="s">
        <v>329</v>
      </c>
      <c r="B6" s="644"/>
      <c r="C6" s="644"/>
      <c r="D6" s="644"/>
      <c r="E6" s="644"/>
      <c r="F6" s="653"/>
      <c r="G6" s="560"/>
    </row>
    <row r="7" spans="1:7">
      <c r="A7" s="378" t="s">
        <v>322</v>
      </c>
      <c r="B7" s="650">
        <v>2280</v>
      </c>
      <c r="C7" s="384">
        <v>5.26</v>
      </c>
      <c r="D7" s="384">
        <v>10.07</v>
      </c>
      <c r="E7" s="384">
        <v>16.579999999999998</v>
      </c>
      <c r="F7" s="384">
        <v>35.44</v>
      </c>
      <c r="G7" s="385">
        <v>32.64</v>
      </c>
    </row>
    <row r="8" spans="1:7">
      <c r="A8" s="654" t="s">
        <v>1001</v>
      </c>
      <c r="B8" s="655">
        <v>434</v>
      </c>
      <c r="C8" s="647">
        <v>6.21</v>
      </c>
      <c r="D8" s="647">
        <v>7.51</v>
      </c>
      <c r="E8" s="647">
        <v>17.18</v>
      </c>
      <c r="F8" s="647">
        <v>30.4</v>
      </c>
      <c r="G8" s="656">
        <v>38.71</v>
      </c>
    </row>
    <row r="9" spans="1:7">
      <c r="A9" s="378" t="s">
        <v>1003</v>
      </c>
      <c r="B9" s="651">
        <v>406</v>
      </c>
      <c r="C9" s="384">
        <v>2.64</v>
      </c>
      <c r="D9" s="384">
        <v>8</v>
      </c>
      <c r="E9" s="384">
        <v>15.39</v>
      </c>
      <c r="F9" s="384">
        <v>23.03</v>
      </c>
      <c r="G9" s="385">
        <v>50.94</v>
      </c>
    </row>
    <row r="10" spans="1:7" ht="15">
      <c r="A10" s="657" t="s">
        <v>330</v>
      </c>
      <c r="B10" s="657"/>
      <c r="C10" s="657"/>
      <c r="D10" s="657"/>
      <c r="E10" s="657"/>
      <c r="F10" s="658"/>
      <c r="G10" s="659"/>
    </row>
    <row r="11" spans="1:7">
      <c r="A11" s="378" t="s">
        <v>322</v>
      </c>
      <c r="B11" s="650">
        <v>2280</v>
      </c>
      <c r="C11" s="384">
        <v>5.38</v>
      </c>
      <c r="D11" s="384">
        <v>3.77</v>
      </c>
      <c r="E11" s="384">
        <v>6.93</v>
      </c>
      <c r="F11" s="384">
        <v>22.87</v>
      </c>
      <c r="G11" s="385">
        <v>61.04</v>
      </c>
    </row>
    <row r="12" spans="1:7">
      <c r="A12" s="654" t="s">
        <v>1001</v>
      </c>
      <c r="B12" s="655">
        <v>434</v>
      </c>
      <c r="C12" s="647">
        <v>5.43</v>
      </c>
      <c r="D12" s="647">
        <v>4.34</v>
      </c>
      <c r="E12" s="647">
        <v>9.33</v>
      </c>
      <c r="F12" s="647">
        <v>20.34</v>
      </c>
      <c r="G12" s="656">
        <v>60.55</v>
      </c>
    </row>
    <row r="13" spans="1:7">
      <c r="A13" s="378" t="s">
        <v>1003</v>
      </c>
      <c r="B13" s="651">
        <v>408</v>
      </c>
      <c r="C13" s="384">
        <v>2.88</v>
      </c>
      <c r="D13" s="384">
        <v>3.02</v>
      </c>
      <c r="E13" s="384">
        <v>6.84</v>
      </c>
      <c r="F13" s="384">
        <v>20.83</v>
      </c>
      <c r="G13" s="385">
        <v>66.430000000000007</v>
      </c>
    </row>
    <row r="14" spans="1:7" ht="15">
      <c r="A14" s="657" t="s">
        <v>331</v>
      </c>
      <c r="B14" s="657"/>
      <c r="C14" s="657"/>
      <c r="D14" s="657"/>
      <c r="E14" s="657"/>
      <c r="F14" s="658"/>
      <c r="G14" s="659"/>
    </row>
    <row r="15" spans="1:7">
      <c r="A15" s="378" t="s">
        <v>322</v>
      </c>
      <c r="B15" s="650">
        <v>2273</v>
      </c>
      <c r="C15" s="384">
        <v>5.74</v>
      </c>
      <c r="D15" s="384">
        <v>37.869999999999997</v>
      </c>
      <c r="E15" s="384">
        <v>16.84</v>
      </c>
      <c r="F15" s="384">
        <v>19.510000000000002</v>
      </c>
      <c r="G15" s="385">
        <v>20.04</v>
      </c>
    </row>
    <row r="16" spans="1:7">
      <c r="A16" s="654" t="s">
        <v>1001</v>
      </c>
      <c r="B16" s="655">
        <v>431</v>
      </c>
      <c r="C16" s="647">
        <v>5.56</v>
      </c>
      <c r="D16" s="647">
        <v>32.97</v>
      </c>
      <c r="E16" s="647">
        <v>18.440000000000001</v>
      </c>
      <c r="F16" s="647">
        <v>19.829999999999998</v>
      </c>
      <c r="G16" s="656">
        <v>23.02</v>
      </c>
    </row>
    <row r="17" spans="1:7">
      <c r="A17" s="378" t="s">
        <v>1003</v>
      </c>
      <c r="B17" s="651">
        <v>407</v>
      </c>
      <c r="C17" s="384">
        <v>3.05</v>
      </c>
      <c r="D17" s="384">
        <v>34.76</v>
      </c>
      <c r="E17" s="384">
        <v>14.94</v>
      </c>
      <c r="F17" s="384">
        <v>16.87</v>
      </c>
      <c r="G17" s="385">
        <v>30.39</v>
      </c>
    </row>
    <row r="18" spans="1:7" ht="15">
      <c r="A18" s="657" t="s">
        <v>332</v>
      </c>
      <c r="B18" s="657"/>
      <c r="C18" s="657"/>
      <c r="D18" s="657"/>
      <c r="E18" s="657"/>
      <c r="F18" s="658"/>
      <c r="G18" s="659"/>
    </row>
    <row r="19" spans="1:7">
      <c r="A19" s="378" t="s">
        <v>322</v>
      </c>
      <c r="B19" s="650">
        <v>2275</v>
      </c>
      <c r="C19" s="384">
        <v>5.26</v>
      </c>
      <c r="D19" s="384">
        <v>29.05</v>
      </c>
      <c r="E19" s="384">
        <v>22.65</v>
      </c>
      <c r="F19" s="384">
        <v>28.83</v>
      </c>
      <c r="G19" s="385">
        <v>14.11</v>
      </c>
    </row>
    <row r="20" spans="1:7">
      <c r="A20" s="654" t="s">
        <v>1001</v>
      </c>
      <c r="B20" s="655">
        <v>433</v>
      </c>
      <c r="C20" s="647">
        <v>6.12</v>
      </c>
      <c r="D20" s="647">
        <v>25.99</v>
      </c>
      <c r="E20" s="647">
        <v>19.95</v>
      </c>
      <c r="F20" s="647">
        <v>28.21</v>
      </c>
      <c r="G20" s="656">
        <v>19.72</v>
      </c>
    </row>
    <row r="21" spans="1:7">
      <c r="A21" s="378" t="s">
        <v>1003</v>
      </c>
      <c r="B21" s="651">
        <v>403</v>
      </c>
      <c r="C21" s="384">
        <v>3.54</v>
      </c>
      <c r="D21" s="384">
        <v>18.27</v>
      </c>
      <c r="E21" s="384">
        <v>20.94</v>
      </c>
      <c r="F21" s="384">
        <v>30.32</v>
      </c>
      <c r="G21" s="385">
        <v>27.02</v>
      </c>
    </row>
    <row r="22" spans="1:7" ht="15">
      <c r="A22" s="657" t="s">
        <v>333</v>
      </c>
      <c r="B22" s="657"/>
      <c r="C22" s="657"/>
      <c r="D22" s="657"/>
      <c r="E22" s="657"/>
      <c r="F22" s="658"/>
      <c r="G22" s="659"/>
    </row>
    <row r="23" spans="1:7">
      <c r="A23" s="378" t="s">
        <v>322</v>
      </c>
      <c r="B23" s="650">
        <v>2276</v>
      </c>
      <c r="C23" s="384">
        <v>5.89</v>
      </c>
      <c r="D23" s="384">
        <v>50.77</v>
      </c>
      <c r="E23" s="384">
        <v>21.67</v>
      </c>
      <c r="F23" s="384">
        <v>15.62</v>
      </c>
      <c r="G23" s="385">
        <v>6.05</v>
      </c>
    </row>
    <row r="24" spans="1:7">
      <c r="A24" s="654" t="s">
        <v>1001</v>
      </c>
      <c r="B24" s="655">
        <v>434</v>
      </c>
      <c r="C24" s="647">
        <v>5.9</v>
      </c>
      <c r="D24" s="647">
        <v>54.45</v>
      </c>
      <c r="E24" s="647">
        <v>15.34</v>
      </c>
      <c r="F24" s="647">
        <v>14.12</v>
      </c>
      <c r="G24" s="656">
        <v>10.19</v>
      </c>
    </row>
    <row r="25" spans="1:7">
      <c r="A25" s="378" t="s">
        <v>1003</v>
      </c>
      <c r="B25" s="651">
        <v>407</v>
      </c>
      <c r="C25" s="384">
        <v>2.88</v>
      </c>
      <c r="D25" s="384">
        <v>49.88</v>
      </c>
      <c r="E25" s="384">
        <v>21.65</v>
      </c>
      <c r="F25" s="384">
        <v>14.54</v>
      </c>
      <c r="G25" s="385">
        <v>11.05</v>
      </c>
    </row>
    <row r="26" spans="1:7" ht="15">
      <c r="A26" s="657" t="s">
        <v>1004</v>
      </c>
      <c r="B26" s="657"/>
      <c r="C26" s="657"/>
      <c r="D26" s="657"/>
      <c r="E26" s="657"/>
      <c r="F26" s="658"/>
      <c r="G26" s="659"/>
    </row>
    <row r="27" spans="1:7">
      <c r="A27" s="378" t="s">
        <v>322</v>
      </c>
      <c r="B27" s="650">
        <v>2270</v>
      </c>
      <c r="C27" s="384">
        <v>5.72</v>
      </c>
      <c r="D27" s="384">
        <v>53.94</v>
      </c>
      <c r="E27" s="384">
        <v>21.3</v>
      </c>
      <c r="F27" s="384">
        <v>11.32</v>
      </c>
      <c r="G27" s="385">
        <v>7.72</v>
      </c>
    </row>
    <row r="28" spans="1:7">
      <c r="A28" s="654" t="s">
        <v>1001</v>
      </c>
      <c r="B28" s="655">
        <v>430</v>
      </c>
      <c r="C28" s="647">
        <v>6.27</v>
      </c>
      <c r="D28" s="647">
        <v>49.19</v>
      </c>
      <c r="E28" s="647">
        <v>19.920000000000002</v>
      </c>
      <c r="F28" s="647">
        <v>14.6</v>
      </c>
      <c r="G28" s="656">
        <v>10.02</v>
      </c>
    </row>
    <row r="29" spans="1:7">
      <c r="A29" s="378" t="s">
        <v>1003</v>
      </c>
      <c r="B29" s="651">
        <v>393</v>
      </c>
      <c r="C29" s="384">
        <v>3.62</v>
      </c>
      <c r="D29" s="384">
        <v>35.71</v>
      </c>
      <c r="E29" s="384">
        <v>23.71</v>
      </c>
      <c r="F29" s="384">
        <v>19.190000000000001</v>
      </c>
      <c r="G29" s="385">
        <v>17.77</v>
      </c>
    </row>
    <row r="30" spans="1:7" ht="15">
      <c r="A30" s="657" t="s">
        <v>334</v>
      </c>
      <c r="B30" s="657"/>
      <c r="C30" s="657"/>
      <c r="D30" s="657"/>
      <c r="E30" s="657"/>
      <c r="F30" s="658"/>
      <c r="G30" s="659"/>
    </row>
    <row r="31" spans="1:7">
      <c r="A31" s="378" t="s">
        <v>322</v>
      </c>
      <c r="B31" s="650">
        <v>2262</v>
      </c>
      <c r="C31" s="384">
        <v>5.78</v>
      </c>
      <c r="D31" s="384">
        <v>64.16</v>
      </c>
      <c r="E31" s="384">
        <v>17.28</v>
      </c>
      <c r="F31" s="384">
        <v>7.25</v>
      </c>
      <c r="G31" s="385">
        <v>5.53</v>
      </c>
    </row>
    <row r="32" spans="1:7">
      <c r="A32" s="654" t="s">
        <v>1001</v>
      </c>
      <c r="B32" s="655">
        <v>420</v>
      </c>
      <c r="C32" s="647">
        <v>6.72</v>
      </c>
      <c r="D32" s="647">
        <v>57.75</v>
      </c>
      <c r="E32" s="647">
        <v>17.21</v>
      </c>
      <c r="F32" s="647">
        <v>10.74</v>
      </c>
      <c r="G32" s="656">
        <v>7.59</v>
      </c>
    </row>
    <row r="33" spans="1:7">
      <c r="A33" s="378" t="s">
        <v>1003</v>
      </c>
      <c r="B33" s="651">
        <v>381</v>
      </c>
      <c r="C33" s="384">
        <v>2.89</v>
      </c>
      <c r="D33" s="384">
        <v>48.29</v>
      </c>
      <c r="E33" s="384">
        <v>20.41</v>
      </c>
      <c r="F33" s="384">
        <v>17.03</v>
      </c>
      <c r="G33" s="385">
        <v>11.38</v>
      </c>
    </row>
    <row r="34" spans="1:7" ht="15">
      <c r="A34" s="657" t="s">
        <v>1005</v>
      </c>
      <c r="B34" s="657"/>
      <c r="C34" s="657"/>
      <c r="D34" s="657"/>
      <c r="E34" s="657"/>
      <c r="F34" s="658"/>
      <c r="G34" s="659"/>
    </row>
    <row r="35" spans="1:7">
      <c r="A35" s="378" t="s">
        <v>322</v>
      </c>
      <c r="B35" s="650">
        <v>2275</v>
      </c>
      <c r="C35" s="384">
        <v>5.64</v>
      </c>
      <c r="D35" s="384">
        <v>69.86</v>
      </c>
      <c r="E35" s="384">
        <v>17.09</v>
      </c>
      <c r="F35" s="384">
        <v>5.53</v>
      </c>
      <c r="G35" s="385">
        <v>1.87</v>
      </c>
    </row>
    <row r="36" spans="1:7">
      <c r="A36" s="654" t="s">
        <v>1001</v>
      </c>
      <c r="B36" s="655">
        <v>434</v>
      </c>
      <c r="C36" s="647">
        <v>5.65</v>
      </c>
      <c r="D36" s="647">
        <v>54.4</v>
      </c>
      <c r="E36" s="647">
        <v>22.19</v>
      </c>
      <c r="F36" s="647">
        <v>10.119999999999999</v>
      </c>
      <c r="G36" s="656">
        <v>7.64</v>
      </c>
    </row>
    <row r="37" spans="1:7">
      <c r="A37" s="378" t="s">
        <v>1003</v>
      </c>
      <c r="B37" s="651">
        <v>408</v>
      </c>
      <c r="C37" s="384">
        <v>2.19</v>
      </c>
      <c r="D37" s="384">
        <v>43.54</v>
      </c>
      <c r="E37" s="384">
        <v>18.260000000000002</v>
      </c>
      <c r="F37" s="384">
        <v>13.81</v>
      </c>
      <c r="G37" s="385">
        <v>22.2</v>
      </c>
    </row>
    <row r="38" spans="1:7" ht="15">
      <c r="A38" s="657" t="s">
        <v>335</v>
      </c>
      <c r="B38" s="657"/>
      <c r="C38" s="657"/>
      <c r="D38" s="657"/>
      <c r="E38" s="657"/>
      <c r="F38" s="658"/>
      <c r="G38" s="659"/>
    </row>
    <row r="39" spans="1:7">
      <c r="A39" s="378" t="s">
        <v>322</v>
      </c>
      <c r="B39" s="650">
        <v>2278</v>
      </c>
      <c r="C39" s="384">
        <v>5.31</v>
      </c>
      <c r="D39" s="384">
        <v>16.260000000000002</v>
      </c>
      <c r="E39" s="384">
        <v>24.09</v>
      </c>
      <c r="F39" s="384">
        <v>32.43</v>
      </c>
      <c r="G39" s="385">
        <v>21.9</v>
      </c>
    </row>
    <row r="40" spans="1:7">
      <c r="A40" s="654" t="s">
        <v>1001</v>
      </c>
      <c r="B40" s="655">
        <v>433</v>
      </c>
      <c r="C40" s="647">
        <v>5.49</v>
      </c>
      <c r="D40" s="647">
        <v>8.36</v>
      </c>
      <c r="E40" s="647">
        <v>16.97</v>
      </c>
      <c r="F40" s="647">
        <v>31.37</v>
      </c>
      <c r="G40" s="656">
        <v>37.81</v>
      </c>
    </row>
    <row r="41" spans="1:7">
      <c r="A41" s="378" t="s">
        <v>1003</v>
      </c>
      <c r="B41" s="651">
        <v>406</v>
      </c>
      <c r="C41" s="384">
        <v>2.4300000000000002</v>
      </c>
      <c r="D41" s="384">
        <v>10.56</v>
      </c>
      <c r="E41" s="384">
        <v>16.54</v>
      </c>
      <c r="F41" s="384">
        <v>30.87</v>
      </c>
      <c r="G41" s="385">
        <v>39.6</v>
      </c>
    </row>
    <row r="42" spans="1:7" ht="15">
      <c r="A42" s="657" t="s">
        <v>1006</v>
      </c>
      <c r="B42" s="657"/>
      <c r="C42" s="657"/>
      <c r="D42" s="657"/>
      <c r="E42" s="657"/>
      <c r="F42" s="658"/>
      <c r="G42" s="659"/>
    </row>
    <row r="43" spans="1:7">
      <c r="A43" s="378" t="s">
        <v>322</v>
      </c>
      <c r="B43" s="650">
        <v>2278</v>
      </c>
      <c r="C43" s="384">
        <v>5.15</v>
      </c>
      <c r="D43" s="384">
        <v>24.01</v>
      </c>
      <c r="E43" s="384">
        <v>31.03</v>
      </c>
      <c r="F43" s="384">
        <v>27.8</v>
      </c>
      <c r="G43" s="385">
        <v>12.01</v>
      </c>
    </row>
    <row r="44" spans="1:7">
      <c r="A44" s="654" t="s">
        <v>1001</v>
      </c>
      <c r="B44" s="655">
        <v>434</v>
      </c>
      <c r="C44" s="647">
        <v>6.51</v>
      </c>
      <c r="D44" s="647">
        <v>19.18</v>
      </c>
      <c r="E44" s="647">
        <v>28.01</v>
      </c>
      <c r="F44" s="647">
        <v>26.33</v>
      </c>
      <c r="G44" s="656">
        <v>19.96</v>
      </c>
    </row>
    <row r="45" spans="1:7">
      <c r="A45" s="378" t="s">
        <v>1003</v>
      </c>
      <c r="B45" s="651">
        <v>408</v>
      </c>
      <c r="C45" s="384">
        <v>3.06</v>
      </c>
      <c r="D45" s="384">
        <v>14.46</v>
      </c>
      <c r="E45" s="384">
        <v>23.98</v>
      </c>
      <c r="F45" s="384">
        <v>26.23</v>
      </c>
      <c r="G45" s="385">
        <v>32.26</v>
      </c>
    </row>
    <row r="46" spans="1:7" ht="15">
      <c r="A46" s="657" t="s">
        <v>1007</v>
      </c>
      <c r="B46" s="657"/>
      <c r="C46" s="657"/>
      <c r="D46" s="657"/>
      <c r="E46" s="657"/>
      <c r="F46" s="658"/>
      <c r="G46" s="659"/>
    </row>
    <row r="47" spans="1:7">
      <c r="A47" s="378" t="s">
        <v>322</v>
      </c>
      <c r="B47" s="650">
        <v>2280</v>
      </c>
      <c r="C47" s="384">
        <v>5.61</v>
      </c>
      <c r="D47" s="384">
        <v>4.12</v>
      </c>
      <c r="E47" s="384">
        <v>13.65</v>
      </c>
      <c r="F47" s="384">
        <v>38.520000000000003</v>
      </c>
      <c r="G47" s="385">
        <v>38.090000000000003</v>
      </c>
    </row>
    <row r="48" spans="1:7">
      <c r="A48" s="654" t="s">
        <v>1001</v>
      </c>
      <c r="B48" s="655">
        <v>433</v>
      </c>
      <c r="C48" s="647">
        <v>6.5</v>
      </c>
      <c r="D48" s="647">
        <v>3.93</v>
      </c>
      <c r="E48" s="647">
        <v>14.56</v>
      </c>
      <c r="F48" s="647">
        <v>35</v>
      </c>
      <c r="G48" s="656">
        <v>40.01</v>
      </c>
    </row>
    <row r="49" spans="1:7">
      <c r="A49" s="378" t="s">
        <v>1003</v>
      </c>
      <c r="B49" s="651">
        <v>407</v>
      </c>
      <c r="C49" s="384">
        <v>2.79</v>
      </c>
      <c r="D49" s="384">
        <v>5.31</v>
      </c>
      <c r="E49" s="384">
        <v>12.61</v>
      </c>
      <c r="F49" s="384">
        <v>34.92</v>
      </c>
      <c r="G49" s="385">
        <v>44.37</v>
      </c>
    </row>
    <row r="50" spans="1:7" ht="15">
      <c r="A50" s="657" t="s">
        <v>336</v>
      </c>
      <c r="B50" s="657"/>
      <c r="C50" s="657"/>
      <c r="D50" s="657"/>
      <c r="E50" s="657"/>
      <c r="F50" s="658"/>
      <c r="G50" s="659"/>
    </row>
    <row r="51" spans="1:7">
      <c r="A51" s="378" t="s">
        <v>322</v>
      </c>
      <c r="B51" s="650">
        <v>2275</v>
      </c>
      <c r="C51" s="384">
        <v>5.85</v>
      </c>
      <c r="D51" s="384">
        <v>33.729999999999997</v>
      </c>
      <c r="E51" s="384">
        <v>29.66</v>
      </c>
      <c r="F51" s="384">
        <v>20.59</v>
      </c>
      <c r="G51" s="385">
        <v>10.17</v>
      </c>
    </row>
    <row r="52" spans="1:7">
      <c r="A52" s="654" t="s">
        <v>1001</v>
      </c>
      <c r="B52" s="655">
        <v>433</v>
      </c>
      <c r="C52" s="647">
        <v>6.88</v>
      </c>
      <c r="D52" s="647">
        <v>27.62</v>
      </c>
      <c r="E52" s="647">
        <v>29.46</v>
      </c>
      <c r="F52" s="647">
        <v>21.35</v>
      </c>
      <c r="G52" s="656">
        <v>14.66</v>
      </c>
    </row>
    <row r="53" spans="1:7">
      <c r="A53" s="378" t="s">
        <v>1003</v>
      </c>
      <c r="B53" s="651">
        <v>406</v>
      </c>
      <c r="C53" s="384">
        <v>2.4</v>
      </c>
      <c r="D53" s="384">
        <v>24.44</v>
      </c>
      <c r="E53" s="384">
        <v>27.97</v>
      </c>
      <c r="F53" s="384">
        <v>20.22</v>
      </c>
      <c r="G53" s="385">
        <v>24.96</v>
      </c>
    </row>
    <row r="54" spans="1:7" ht="15">
      <c r="A54" s="657" t="s">
        <v>337</v>
      </c>
      <c r="B54" s="657"/>
      <c r="C54" s="657"/>
      <c r="D54" s="657"/>
      <c r="E54" s="657"/>
      <c r="F54" s="658"/>
      <c r="G54" s="659"/>
    </row>
    <row r="55" spans="1:7">
      <c r="A55" s="378" t="s">
        <v>322</v>
      </c>
      <c r="B55" s="650">
        <v>2261</v>
      </c>
      <c r="C55" s="384">
        <v>5.66</v>
      </c>
      <c r="D55" s="384">
        <v>48.67</v>
      </c>
      <c r="E55" s="384">
        <v>16.3</v>
      </c>
      <c r="F55" s="384">
        <v>13.8</v>
      </c>
      <c r="G55" s="385">
        <v>15.57</v>
      </c>
    </row>
    <row r="56" spans="1:7">
      <c r="A56" s="654" t="s">
        <v>1001</v>
      </c>
      <c r="B56" s="655">
        <v>432</v>
      </c>
      <c r="C56" s="647">
        <v>6.24</v>
      </c>
      <c r="D56" s="647">
        <v>39.549999999999997</v>
      </c>
      <c r="E56" s="647">
        <v>14.98</v>
      </c>
      <c r="F56" s="647">
        <v>17.88</v>
      </c>
      <c r="G56" s="656">
        <v>21.34</v>
      </c>
    </row>
    <row r="57" spans="1:7">
      <c r="A57" s="378" t="s">
        <v>1003</v>
      </c>
      <c r="B57" s="651">
        <v>400</v>
      </c>
      <c r="C57" s="384">
        <v>3</v>
      </c>
      <c r="D57" s="384">
        <v>28.12</v>
      </c>
      <c r="E57" s="384">
        <v>16.95</v>
      </c>
      <c r="F57" s="384">
        <v>21.32</v>
      </c>
      <c r="G57" s="385">
        <v>30.62</v>
      </c>
    </row>
    <row r="58" spans="1:7" ht="15">
      <c r="A58" s="644" t="s">
        <v>338</v>
      </c>
      <c r="B58" s="644"/>
      <c r="C58" s="644"/>
      <c r="D58" s="644"/>
      <c r="E58" s="644"/>
      <c r="F58" s="653"/>
      <c r="G58" s="560"/>
    </row>
    <row r="59" spans="1:7">
      <c r="A59" s="378" t="s">
        <v>322</v>
      </c>
      <c r="B59" s="650">
        <v>2262</v>
      </c>
      <c r="C59" s="380">
        <v>5.81</v>
      </c>
      <c r="D59" s="380">
        <v>31.12</v>
      </c>
      <c r="E59" s="380">
        <v>28.77</v>
      </c>
      <c r="F59" s="380">
        <v>20.55</v>
      </c>
      <c r="G59" s="381">
        <v>13.75</v>
      </c>
    </row>
    <row r="60" spans="1:7">
      <c r="A60" s="654" t="s">
        <v>1001</v>
      </c>
      <c r="B60" s="660">
        <v>433</v>
      </c>
      <c r="C60" s="661">
        <v>6.93</v>
      </c>
      <c r="D60" s="661">
        <v>29.94</v>
      </c>
      <c r="E60" s="661">
        <v>27.05</v>
      </c>
      <c r="F60" s="661">
        <v>18.59</v>
      </c>
      <c r="G60" s="662">
        <v>17.489999999999998</v>
      </c>
    </row>
    <row r="61" spans="1:7">
      <c r="A61" s="379" t="s">
        <v>1003</v>
      </c>
      <c r="B61" s="652">
        <v>406</v>
      </c>
      <c r="C61" s="382">
        <v>2.5299999999999998</v>
      </c>
      <c r="D61" s="382">
        <v>31.56</v>
      </c>
      <c r="E61" s="382">
        <v>22.46</v>
      </c>
      <c r="F61" s="382">
        <v>18.63</v>
      </c>
      <c r="G61" s="383">
        <v>24.82</v>
      </c>
    </row>
    <row r="62" spans="1:7" ht="15">
      <c r="A62" s="1158" t="s">
        <v>339</v>
      </c>
      <c r="B62" s="1158"/>
      <c r="C62" s="1163"/>
      <c r="D62" s="1163"/>
      <c r="E62" s="1175"/>
      <c r="F62" s="1176"/>
      <c r="G62" s="377"/>
    </row>
    <row r="63" spans="1:7" ht="15">
      <c r="A63" s="1158" t="s">
        <v>323</v>
      </c>
      <c r="B63" s="1158"/>
      <c r="C63" s="1163"/>
      <c r="D63" s="1163"/>
      <c r="E63" s="1175"/>
      <c r="F63" s="1176"/>
      <c r="G63" s="376"/>
    </row>
  </sheetData>
  <mergeCells count="7">
    <mergeCell ref="A62:F62"/>
    <mergeCell ref="A63:F63"/>
    <mergeCell ref="B3:B4"/>
    <mergeCell ref="C5:G5"/>
    <mergeCell ref="A2:G2"/>
    <mergeCell ref="A3:A5"/>
    <mergeCell ref="C3:G3"/>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E46"/>
  <sheetViews>
    <sheetView workbookViewId="0">
      <selection sqref="A1:B1"/>
    </sheetView>
  </sheetViews>
  <sheetFormatPr baseColWidth="10" defaultRowHeight="12.75"/>
  <cols>
    <col min="1" max="1" width="53" style="93" customWidth="1"/>
    <col min="2" max="16384" width="11.42578125" style="93"/>
  </cols>
  <sheetData>
    <row r="1" spans="1:5" ht="25.5" customHeight="1">
      <c r="A1" s="1183" t="s">
        <v>248</v>
      </c>
      <c r="B1" s="1183"/>
      <c r="C1" s="971"/>
      <c r="D1" s="972"/>
      <c r="E1" s="972"/>
    </row>
    <row r="2" spans="1:5" ht="29.25" customHeight="1">
      <c r="A2" s="1184" t="s">
        <v>1128</v>
      </c>
      <c r="B2" s="1185"/>
      <c r="C2" s="1185"/>
      <c r="D2" s="1186"/>
      <c r="E2" s="1186"/>
    </row>
    <row r="3" spans="1:5" ht="36.75" customHeight="1">
      <c r="A3" s="1168" t="s">
        <v>1129</v>
      </c>
      <c r="B3" s="1188" t="s">
        <v>1130</v>
      </c>
      <c r="C3" s="1189"/>
      <c r="D3" s="1188" t="s">
        <v>1131</v>
      </c>
      <c r="E3" s="1190"/>
    </row>
    <row r="4" spans="1:5" ht="14.25" customHeight="1">
      <c r="A4" s="1187"/>
      <c r="B4" s="1191" t="s">
        <v>1132</v>
      </c>
      <c r="C4" s="1192"/>
      <c r="D4" s="1193"/>
      <c r="E4" s="1193"/>
    </row>
    <row r="5" spans="1:5">
      <c r="A5" s="1198" t="s">
        <v>1133</v>
      </c>
      <c r="B5" s="1198"/>
      <c r="C5" s="1198"/>
      <c r="D5" s="1199"/>
      <c r="E5" s="1199"/>
    </row>
    <row r="6" spans="1:5" ht="12.75" customHeight="1">
      <c r="A6" s="388" t="s">
        <v>1134</v>
      </c>
      <c r="B6" s="973" t="s">
        <v>1135</v>
      </c>
      <c r="C6" s="974" t="s">
        <v>1136</v>
      </c>
      <c r="D6" s="975" t="s">
        <v>1137</v>
      </c>
      <c r="E6" s="976" t="s">
        <v>1138</v>
      </c>
    </row>
    <row r="7" spans="1:5" ht="12.75" customHeight="1">
      <c r="A7" s="977" t="s">
        <v>1139</v>
      </c>
      <c r="B7" s="978"/>
      <c r="C7" s="979"/>
      <c r="D7" s="980"/>
      <c r="E7" s="981"/>
    </row>
    <row r="8" spans="1:5" ht="12.75" customHeight="1">
      <c r="A8" s="389" t="s">
        <v>7</v>
      </c>
      <c r="B8" s="982" t="s">
        <v>1140</v>
      </c>
      <c r="C8" s="976" t="s">
        <v>1141</v>
      </c>
      <c r="D8" s="982" t="s">
        <v>1142</v>
      </c>
      <c r="E8" s="976" t="s">
        <v>1136</v>
      </c>
    </row>
    <row r="9" spans="1:5" ht="12.75" customHeight="1">
      <c r="A9" s="1198" t="s">
        <v>1143</v>
      </c>
      <c r="B9" s="1198"/>
      <c r="C9" s="1198"/>
      <c r="D9" s="1199"/>
      <c r="E9" s="1199"/>
    </row>
    <row r="10" spans="1:5" ht="24.75" customHeight="1">
      <c r="A10" s="977" t="s">
        <v>1056</v>
      </c>
      <c r="B10" s="983"/>
      <c r="C10" s="984"/>
      <c r="D10" s="983"/>
      <c r="E10" s="984"/>
    </row>
    <row r="11" spans="1:5" ht="12.75" customHeight="1">
      <c r="A11" s="389" t="s">
        <v>47</v>
      </c>
      <c r="B11" s="982" t="s">
        <v>1144</v>
      </c>
      <c r="C11" s="976" t="s">
        <v>1145</v>
      </c>
      <c r="D11" s="982" t="s">
        <v>1146</v>
      </c>
      <c r="E11" s="976" t="s">
        <v>1147</v>
      </c>
    </row>
    <row r="12" spans="1:5" ht="12.75" customHeight="1">
      <c r="A12" s="627" t="s">
        <v>48</v>
      </c>
      <c r="B12" s="980" t="s">
        <v>1148</v>
      </c>
      <c r="C12" s="981" t="s">
        <v>1149</v>
      </c>
      <c r="D12" s="980" t="s">
        <v>1150</v>
      </c>
      <c r="E12" s="981" t="s">
        <v>1151</v>
      </c>
    </row>
    <row r="13" spans="1:5" ht="12.75" customHeight="1">
      <c r="A13" s="388" t="s">
        <v>1152</v>
      </c>
      <c r="B13" s="982"/>
      <c r="C13" s="976"/>
      <c r="D13" s="982"/>
      <c r="E13" s="976"/>
    </row>
    <row r="14" spans="1:5" ht="12.75" customHeight="1">
      <c r="A14" s="627" t="s">
        <v>1153</v>
      </c>
      <c r="B14" s="980" t="s">
        <v>1154</v>
      </c>
      <c r="C14" s="981" t="s">
        <v>1155</v>
      </c>
      <c r="D14" s="980" t="s">
        <v>1156</v>
      </c>
      <c r="E14" s="981" t="s">
        <v>1157</v>
      </c>
    </row>
    <row r="15" spans="1:5" ht="12.75" customHeight="1">
      <c r="A15" s="388" t="s">
        <v>1158</v>
      </c>
      <c r="B15" s="982" t="s">
        <v>1159</v>
      </c>
      <c r="C15" s="976" t="s">
        <v>1160</v>
      </c>
      <c r="D15" s="982" t="s">
        <v>1161</v>
      </c>
      <c r="E15" s="976" t="s">
        <v>1162</v>
      </c>
    </row>
    <row r="16" spans="1:5" ht="12.75" customHeight="1">
      <c r="A16" s="977" t="s">
        <v>1163</v>
      </c>
      <c r="B16" s="980"/>
      <c r="C16" s="981"/>
      <c r="D16" s="980"/>
      <c r="E16" s="981"/>
    </row>
    <row r="17" spans="1:5" ht="12.75" customHeight="1">
      <c r="A17" s="389" t="s">
        <v>1164</v>
      </c>
      <c r="B17" s="982" t="s">
        <v>1165</v>
      </c>
      <c r="C17" s="976" t="s">
        <v>1166</v>
      </c>
      <c r="D17" s="982" t="s">
        <v>1167</v>
      </c>
      <c r="E17" s="976" t="s">
        <v>1168</v>
      </c>
    </row>
    <row r="18" spans="1:5" ht="12.75" customHeight="1">
      <c r="A18" s="977" t="s">
        <v>1169</v>
      </c>
      <c r="B18" s="980"/>
      <c r="C18" s="981"/>
      <c r="D18" s="980"/>
      <c r="E18" s="981"/>
    </row>
    <row r="19" spans="1:5" ht="12.75" customHeight="1">
      <c r="A19" s="389" t="s">
        <v>387</v>
      </c>
      <c r="B19" s="982" t="s">
        <v>1170</v>
      </c>
      <c r="C19" s="976" t="s">
        <v>1171</v>
      </c>
      <c r="D19" s="982" t="s">
        <v>1172</v>
      </c>
      <c r="E19" s="976" t="s">
        <v>1173</v>
      </c>
    </row>
    <row r="20" spans="1:5" ht="12.75" customHeight="1">
      <c r="A20" s="627" t="s">
        <v>1174</v>
      </c>
      <c r="B20" s="980" t="s">
        <v>1175</v>
      </c>
      <c r="C20" s="981" t="s">
        <v>1176</v>
      </c>
      <c r="D20" s="980" t="s">
        <v>1177</v>
      </c>
      <c r="E20" s="981" t="s">
        <v>1178</v>
      </c>
    </row>
    <row r="21" spans="1:5" ht="12.75" customHeight="1">
      <c r="A21" s="389" t="s">
        <v>1179</v>
      </c>
      <c r="B21" s="982" t="s">
        <v>1180</v>
      </c>
      <c r="C21" s="976" t="s">
        <v>1181</v>
      </c>
      <c r="D21" s="982" t="s">
        <v>1182</v>
      </c>
      <c r="E21" s="976" t="s">
        <v>1183</v>
      </c>
    </row>
    <row r="22" spans="1:5" ht="12.75" customHeight="1">
      <c r="A22" s="977" t="s">
        <v>1184</v>
      </c>
      <c r="B22" s="980"/>
      <c r="C22" s="981"/>
      <c r="D22" s="980"/>
      <c r="E22" s="981"/>
    </row>
    <row r="23" spans="1:5" ht="12.75" customHeight="1">
      <c r="A23" s="389" t="s">
        <v>1185</v>
      </c>
      <c r="B23" s="982" t="s">
        <v>1186</v>
      </c>
      <c r="C23" s="976" t="s">
        <v>1187</v>
      </c>
      <c r="D23" s="982" t="s">
        <v>1188</v>
      </c>
      <c r="E23" s="976" t="s">
        <v>1189</v>
      </c>
    </row>
    <row r="24" spans="1:5" ht="12.75" customHeight="1">
      <c r="A24" s="627" t="s">
        <v>1190</v>
      </c>
      <c r="B24" s="980" t="s">
        <v>1191</v>
      </c>
      <c r="C24" s="981" t="s">
        <v>1192</v>
      </c>
      <c r="D24" s="980" t="s">
        <v>1193</v>
      </c>
      <c r="E24" s="981" t="s">
        <v>1192</v>
      </c>
    </row>
    <row r="25" spans="1:5" ht="12.75" customHeight="1">
      <c r="A25" s="389" t="s">
        <v>1194</v>
      </c>
      <c r="B25" s="982" t="s">
        <v>1195</v>
      </c>
      <c r="C25" s="976" t="s">
        <v>1196</v>
      </c>
      <c r="D25" s="982" t="s">
        <v>1197</v>
      </c>
      <c r="E25" s="976" t="s">
        <v>1198</v>
      </c>
    </row>
    <row r="26" spans="1:5" ht="12.75" customHeight="1">
      <c r="A26" s="627" t="s">
        <v>1199</v>
      </c>
      <c r="B26" s="980" t="s">
        <v>1200</v>
      </c>
      <c r="C26" s="981" t="s">
        <v>1201</v>
      </c>
      <c r="D26" s="980" t="s">
        <v>1202</v>
      </c>
      <c r="E26" s="981" t="s">
        <v>1203</v>
      </c>
    </row>
    <row r="27" spans="1:5" ht="12.75" customHeight="1">
      <c r="A27" s="389" t="s">
        <v>1204</v>
      </c>
      <c r="B27" s="982" t="s">
        <v>1205</v>
      </c>
      <c r="C27" s="976" t="s">
        <v>1206</v>
      </c>
      <c r="D27" s="982" t="s">
        <v>1207</v>
      </c>
      <c r="E27" s="976" t="s">
        <v>1208</v>
      </c>
    </row>
    <row r="28" spans="1:5" ht="12.75" customHeight="1">
      <c r="A28" s="627" t="s">
        <v>1209</v>
      </c>
      <c r="B28" s="980" t="s">
        <v>1210</v>
      </c>
      <c r="C28" s="981" t="s">
        <v>1211</v>
      </c>
      <c r="D28" s="980" t="s">
        <v>1197</v>
      </c>
      <c r="E28" s="981" t="s">
        <v>1212</v>
      </c>
    </row>
    <row r="29" spans="1:5" ht="12.75" customHeight="1">
      <c r="A29" s="389" t="s">
        <v>1213</v>
      </c>
      <c r="B29" s="982" t="s">
        <v>1214</v>
      </c>
      <c r="C29" s="976" t="s">
        <v>1215</v>
      </c>
      <c r="D29" s="982" t="s">
        <v>1216</v>
      </c>
      <c r="E29" s="976" t="s">
        <v>1217</v>
      </c>
    </row>
    <row r="30" spans="1:5" ht="12.75" customHeight="1">
      <c r="A30" s="627" t="s">
        <v>1218</v>
      </c>
      <c r="B30" s="980" t="s">
        <v>1219</v>
      </c>
      <c r="C30" s="981" t="s">
        <v>1220</v>
      </c>
      <c r="D30" s="980" t="s">
        <v>1221</v>
      </c>
      <c r="E30" s="981" t="s">
        <v>1222</v>
      </c>
    </row>
    <row r="31" spans="1:5" ht="12.75" customHeight="1">
      <c r="A31" s="1198" t="s">
        <v>1223</v>
      </c>
      <c r="B31" s="1198"/>
      <c r="C31" s="1198"/>
      <c r="D31" s="1199"/>
      <c r="E31" s="1199"/>
    </row>
    <row r="32" spans="1:5" ht="12.75" customHeight="1">
      <c r="A32" s="388" t="s">
        <v>1224</v>
      </c>
      <c r="B32" s="985"/>
      <c r="C32" s="986"/>
      <c r="D32" s="985"/>
      <c r="E32" s="986"/>
    </row>
    <row r="33" spans="1:5" ht="12.75" customHeight="1">
      <c r="A33" s="627" t="s">
        <v>1225</v>
      </c>
      <c r="B33" s="983"/>
      <c r="C33" s="984"/>
      <c r="D33" s="983"/>
      <c r="E33" s="984"/>
    </row>
    <row r="34" spans="1:5" ht="12.75" customHeight="1">
      <c r="A34" s="389" t="s">
        <v>1226</v>
      </c>
      <c r="B34" s="982" t="s">
        <v>1227</v>
      </c>
      <c r="C34" s="976" t="s">
        <v>1228</v>
      </c>
      <c r="D34" s="982" t="s">
        <v>1229</v>
      </c>
      <c r="E34" s="976" t="s">
        <v>1230</v>
      </c>
    </row>
    <row r="35" spans="1:5" ht="12.75" customHeight="1">
      <c r="A35" s="627" t="s">
        <v>1231</v>
      </c>
      <c r="B35" s="987" t="s">
        <v>1232</v>
      </c>
      <c r="C35" s="979" t="s">
        <v>1233</v>
      </c>
      <c r="D35" s="988" t="s">
        <v>1234</v>
      </c>
      <c r="E35" s="981" t="s">
        <v>1235</v>
      </c>
    </row>
    <row r="36" spans="1:5" ht="12.75" customHeight="1">
      <c r="A36" s="1198" t="s">
        <v>1236</v>
      </c>
      <c r="B36" s="1198"/>
      <c r="C36" s="1198"/>
      <c r="D36" s="1199"/>
      <c r="E36" s="1199"/>
    </row>
    <row r="37" spans="1:5">
      <c r="A37" s="1200" t="s">
        <v>1237</v>
      </c>
      <c r="B37" s="1200"/>
      <c r="C37" s="1200"/>
      <c r="D37" s="1200"/>
      <c r="E37" s="1200"/>
    </row>
    <row r="38" spans="1:5" ht="25.5" customHeight="1">
      <c r="A38" s="388" t="s">
        <v>1238</v>
      </c>
      <c r="B38" s="985"/>
      <c r="C38" s="986"/>
      <c r="D38" s="985"/>
      <c r="E38" s="986"/>
    </row>
    <row r="39" spans="1:5" ht="12.75" customHeight="1">
      <c r="A39" s="627" t="s">
        <v>1239</v>
      </c>
      <c r="B39" s="980" t="s">
        <v>1240</v>
      </c>
      <c r="C39" s="981" t="s">
        <v>1241</v>
      </c>
      <c r="D39" s="980" t="s">
        <v>1242</v>
      </c>
      <c r="E39" s="981" t="s">
        <v>1141</v>
      </c>
    </row>
    <row r="40" spans="1:5" ht="16.5" customHeight="1">
      <c r="A40" s="388" t="s">
        <v>1243</v>
      </c>
      <c r="B40" s="982" t="s">
        <v>1244</v>
      </c>
      <c r="C40" s="976" t="s">
        <v>1245</v>
      </c>
      <c r="D40" s="982" t="s">
        <v>1246</v>
      </c>
      <c r="E40" s="976" t="s">
        <v>1247</v>
      </c>
    </row>
    <row r="41" spans="1:5" ht="31.5" customHeight="1">
      <c r="A41" s="633" t="s">
        <v>1248</v>
      </c>
      <c r="B41" s="987" t="s">
        <v>1249</v>
      </c>
      <c r="C41" s="989" t="s">
        <v>1250</v>
      </c>
      <c r="D41" s="988" t="s">
        <v>1251</v>
      </c>
      <c r="E41" s="990" t="s">
        <v>1252</v>
      </c>
    </row>
    <row r="42" spans="1:5" ht="23.25" customHeight="1">
      <c r="A42" s="1194" t="s">
        <v>1253</v>
      </c>
      <c r="B42" s="1195"/>
      <c r="C42" s="1195"/>
      <c r="D42" s="1196"/>
      <c r="E42" s="1197"/>
    </row>
    <row r="43" spans="1:5" ht="23.25" customHeight="1">
      <c r="A43" s="1194" t="s">
        <v>1254</v>
      </c>
      <c r="B43" s="1195"/>
      <c r="C43" s="1195"/>
      <c r="D43" s="1196"/>
      <c r="E43" s="1197"/>
    </row>
    <row r="44" spans="1:5" ht="23.25" customHeight="1">
      <c r="A44" s="1194" t="s">
        <v>1255</v>
      </c>
      <c r="B44" s="1195"/>
      <c r="C44" s="1195"/>
      <c r="D44" s="1196"/>
      <c r="E44" s="1197"/>
    </row>
    <row r="45" spans="1:5" ht="23.25" customHeight="1">
      <c r="A45" s="1194" t="s">
        <v>1256</v>
      </c>
      <c r="B45" s="1195"/>
      <c r="C45" s="1195"/>
      <c r="D45" s="1196"/>
      <c r="E45" s="1197"/>
    </row>
    <row r="46" spans="1:5" ht="23.25" customHeight="1">
      <c r="A46" s="1194" t="s">
        <v>1257</v>
      </c>
      <c r="B46" s="1195"/>
      <c r="C46" s="1195"/>
      <c r="D46" s="1196"/>
      <c r="E46" s="1197"/>
    </row>
  </sheetData>
  <mergeCells count="16">
    <mergeCell ref="A43:E43"/>
    <mergeCell ref="A44:E44"/>
    <mergeCell ref="A45:E45"/>
    <mergeCell ref="A46:E46"/>
    <mergeCell ref="A5:E5"/>
    <mergeCell ref="A9:E9"/>
    <mergeCell ref="A31:E31"/>
    <mergeCell ref="A36:E36"/>
    <mergeCell ref="A37:E37"/>
    <mergeCell ref="A42:E42"/>
    <mergeCell ref="A1:B1"/>
    <mergeCell ref="A2:E2"/>
    <mergeCell ref="A3:A4"/>
    <mergeCell ref="B3:C3"/>
    <mergeCell ref="D3:E3"/>
    <mergeCell ref="B4:E4"/>
  </mergeCells>
  <hyperlinks>
    <hyperlink ref="A1:B1" location="Inhalt!A1" display="Zurück zum Inhalt"/>
    <hyperlink ref="D1" location="Inhalt!A1" display="Zurück zum Inhalt"/>
    <hyperlink ref="C1" location="Inhalt!A1" display="Zurück zum Inhalt"/>
    <hyperlink ref="E1" location="Inhalt!A1" display="Zurück zum Inhalt"/>
  </hyperlinks>
  <pageMargins left="0.7" right="0.7" top="0.78740157499999996" bottom="0.78740157499999996" header="0.3" footer="0.3"/>
  <pageSetup paperSize="9" orientation="portrait" r:id="rId1"/>
  <ignoredErrors>
    <ignoredError sqref="B8 C17:C30 E17:E30 D26 B24 D35" twoDigitTextYea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41"/>
  <sheetViews>
    <sheetView workbookViewId="0">
      <selection sqref="A1:B1"/>
    </sheetView>
  </sheetViews>
  <sheetFormatPr baseColWidth="10" defaultRowHeight="15"/>
  <cols>
    <col min="1" max="1" width="8.28515625" customWidth="1"/>
  </cols>
  <sheetData>
    <row r="1" spans="1:7" s="410" customFormat="1" ht="25.5" customHeight="1">
      <c r="A1" s="1058" t="s">
        <v>248</v>
      </c>
      <c r="B1" s="1058"/>
    </row>
    <row r="2" spans="1:7" ht="57.75" customHeight="1">
      <c r="A2" s="1129" t="s">
        <v>218</v>
      </c>
      <c r="B2" s="1129"/>
      <c r="C2" s="1129"/>
      <c r="D2" s="1129"/>
      <c r="E2" s="1129"/>
      <c r="F2" s="1129"/>
      <c r="G2" s="1129"/>
    </row>
    <row r="3" spans="1:7">
      <c r="A3" s="1138" t="s">
        <v>9</v>
      </c>
      <c r="B3" s="1136" t="s">
        <v>87</v>
      </c>
      <c r="C3" s="1136"/>
      <c r="D3" s="1136"/>
      <c r="E3" s="1136"/>
      <c r="F3" s="1136"/>
      <c r="G3" s="1201"/>
    </row>
    <row r="4" spans="1:7">
      <c r="A4" s="1138"/>
      <c r="B4" s="1136" t="s">
        <v>60</v>
      </c>
      <c r="C4" s="1136"/>
      <c r="D4" s="1136" t="s">
        <v>61</v>
      </c>
      <c r="E4" s="1136"/>
      <c r="F4" s="1136" t="s">
        <v>62</v>
      </c>
      <c r="G4" s="1201"/>
    </row>
    <row r="5" spans="1:7" ht="24">
      <c r="A5" s="1138"/>
      <c r="B5" s="570" t="s">
        <v>6</v>
      </c>
      <c r="C5" s="570" t="s">
        <v>212</v>
      </c>
      <c r="D5" s="570" t="s">
        <v>6</v>
      </c>
      <c r="E5" s="570" t="s">
        <v>212</v>
      </c>
      <c r="F5" s="570" t="s">
        <v>3</v>
      </c>
      <c r="G5" s="571" t="s">
        <v>63</v>
      </c>
    </row>
    <row r="6" spans="1:7">
      <c r="A6" s="1139"/>
      <c r="B6" s="1124" t="s">
        <v>56</v>
      </c>
      <c r="C6" s="1202"/>
      <c r="D6" s="1202"/>
      <c r="E6" s="1202"/>
      <c r="F6" s="1202"/>
      <c r="G6" s="1203"/>
    </row>
    <row r="7" spans="1:7" ht="12.75" customHeight="1">
      <c r="A7" s="591" t="s">
        <v>57</v>
      </c>
      <c r="B7" s="560"/>
      <c r="C7" s="560"/>
      <c r="D7" s="560"/>
      <c r="E7" s="560"/>
      <c r="F7" s="560"/>
      <c r="G7" s="560"/>
    </row>
    <row r="8" spans="1:7" ht="12.75" customHeight="1">
      <c r="A8" s="272" t="s">
        <v>64</v>
      </c>
      <c r="B8" s="262" t="s">
        <v>88</v>
      </c>
      <c r="C8" s="532" t="s">
        <v>88</v>
      </c>
      <c r="D8" s="532" t="s">
        <v>88</v>
      </c>
      <c r="E8" s="532" t="s">
        <v>88</v>
      </c>
      <c r="F8" s="532" t="s">
        <v>88</v>
      </c>
      <c r="G8" s="352" t="s">
        <v>88</v>
      </c>
    </row>
    <row r="9" spans="1:7" ht="12.75" customHeight="1">
      <c r="A9" s="663" t="s">
        <v>65</v>
      </c>
      <c r="B9" s="664" t="s">
        <v>88</v>
      </c>
      <c r="C9" s="665" t="s">
        <v>88</v>
      </c>
      <c r="D9" s="665" t="s">
        <v>88</v>
      </c>
      <c r="E9" s="665" t="s">
        <v>88</v>
      </c>
      <c r="F9" s="665" t="s">
        <v>88</v>
      </c>
      <c r="G9" s="666" t="s">
        <v>88</v>
      </c>
    </row>
    <row r="10" spans="1:7" ht="12.75" customHeight="1">
      <c r="A10" s="667" t="s">
        <v>66</v>
      </c>
      <c r="B10" s="262">
        <v>7.4547258744728353</v>
      </c>
      <c r="C10" s="262">
        <v>17.484662576687114</v>
      </c>
      <c r="D10" s="262">
        <v>6.3049015021570769</v>
      </c>
      <c r="E10" s="262">
        <v>14.262275870151178</v>
      </c>
      <c r="F10" s="351" t="s">
        <v>88</v>
      </c>
      <c r="G10" s="352" t="s">
        <v>88</v>
      </c>
    </row>
    <row r="11" spans="1:7" ht="12.75" customHeight="1">
      <c r="A11" s="668" t="s">
        <v>10</v>
      </c>
      <c r="B11" s="664">
        <v>7.6947671320473194</v>
      </c>
      <c r="C11" s="664">
        <v>5.2785923753665687</v>
      </c>
      <c r="D11" s="669" t="s">
        <v>88</v>
      </c>
      <c r="E11" s="665" t="s">
        <v>88</v>
      </c>
      <c r="F11" s="665" t="s">
        <v>88</v>
      </c>
      <c r="G11" s="666" t="s">
        <v>88</v>
      </c>
    </row>
    <row r="12" spans="1:7" ht="12.75" customHeight="1">
      <c r="A12" s="667" t="s">
        <v>11</v>
      </c>
      <c r="B12" s="262">
        <v>5.9977151561309974</v>
      </c>
      <c r="C12" s="262">
        <v>15.492957746478872</v>
      </c>
      <c r="D12" s="262">
        <v>6.1928512053200331</v>
      </c>
      <c r="E12" s="262">
        <v>11.302211302211303</v>
      </c>
      <c r="F12" s="351" t="s">
        <v>88</v>
      </c>
      <c r="G12" s="352" t="s">
        <v>88</v>
      </c>
    </row>
    <row r="13" spans="1:7" ht="12.75" customHeight="1">
      <c r="A13" s="668" t="s">
        <v>12</v>
      </c>
      <c r="B13" s="664" t="s">
        <v>88</v>
      </c>
      <c r="C13" s="665" t="s">
        <v>88</v>
      </c>
      <c r="D13" s="665" t="s">
        <v>88</v>
      </c>
      <c r="E13" s="665" t="s">
        <v>88</v>
      </c>
      <c r="F13" s="665" t="s">
        <v>88</v>
      </c>
      <c r="G13" s="666" t="s">
        <v>88</v>
      </c>
    </row>
    <row r="14" spans="1:7" ht="12.75" customHeight="1">
      <c r="A14" s="667" t="s">
        <v>13</v>
      </c>
      <c r="B14" s="262">
        <v>3.7728228859907444</v>
      </c>
      <c r="C14" s="262">
        <v>9.6952568198574589</v>
      </c>
      <c r="D14" s="262">
        <v>3.6366874443455028</v>
      </c>
      <c r="E14" s="262">
        <v>8.6655568211688419</v>
      </c>
      <c r="F14" s="262">
        <v>11.566771819137751</v>
      </c>
      <c r="G14" s="264">
        <v>9.1244387427838358</v>
      </c>
    </row>
    <row r="15" spans="1:7" ht="12.75" customHeight="1">
      <c r="A15" s="668" t="s">
        <v>14</v>
      </c>
      <c r="B15" s="664" t="s">
        <v>88</v>
      </c>
      <c r="C15" s="665" t="s">
        <v>88</v>
      </c>
      <c r="D15" s="664">
        <v>9.8290598290598297</v>
      </c>
      <c r="E15" s="664">
        <v>16.541353383458645</v>
      </c>
      <c r="F15" s="665" t="s">
        <v>88</v>
      </c>
      <c r="G15" s="666" t="s">
        <v>88</v>
      </c>
    </row>
    <row r="16" spans="1:7" ht="12.75" customHeight="1">
      <c r="A16" s="667" t="s">
        <v>67</v>
      </c>
      <c r="B16" s="262">
        <v>4.3789381136130512</v>
      </c>
      <c r="C16" s="262">
        <v>12.221810089020771</v>
      </c>
      <c r="D16" s="351" t="s">
        <v>88</v>
      </c>
      <c r="E16" s="351" t="s">
        <v>88</v>
      </c>
      <c r="F16" s="351" t="s">
        <v>88</v>
      </c>
      <c r="G16" s="352" t="s">
        <v>88</v>
      </c>
    </row>
    <row r="17" spans="1:7" ht="12.75" customHeight="1">
      <c r="A17" s="663" t="s">
        <v>15</v>
      </c>
      <c r="B17" s="664" t="s">
        <v>88</v>
      </c>
      <c r="C17" s="665" t="s">
        <v>88</v>
      </c>
      <c r="D17" s="665" t="s">
        <v>88</v>
      </c>
      <c r="E17" s="665" t="s">
        <v>88</v>
      </c>
      <c r="F17" s="665" t="s">
        <v>88</v>
      </c>
      <c r="G17" s="666" t="s">
        <v>88</v>
      </c>
    </row>
    <row r="18" spans="1:7" ht="12.75" customHeight="1">
      <c r="A18" s="272" t="s">
        <v>16</v>
      </c>
      <c r="B18" s="262" t="s">
        <v>88</v>
      </c>
      <c r="C18" s="532" t="s">
        <v>88</v>
      </c>
      <c r="D18" s="532" t="s">
        <v>88</v>
      </c>
      <c r="E18" s="532" t="s">
        <v>88</v>
      </c>
      <c r="F18" s="532" t="s">
        <v>88</v>
      </c>
      <c r="G18" s="352" t="s">
        <v>88</v>
      </c>
    </row>
    <row r="19" spans="1:7" ht="12.75" customHeight="1">
      <c r="A19" s="668" t="s">
        <v>17</v>
      </c>
      <c r="B19" s="664">
        <v>4.469842706800951</v>
      </c>
      <c r="C19" s="664">
        <v>10.645526613816534</v>
      </c>
      <c r="D19" s="665" t="s">
        <v>88</v>
      </c>
      <c r="E19" s="665" t="s">
        <v>88</v>
      </c>
      <c r="F19" s="665" t="s">
        <v>88</v>
      </c>
      <c r="G19" s="666" t="s">
        <v>88</v>
      </c>
    </row>
    <row r="20" spans="1:7" ht="12.75" customHeight="1">
      <c r="A20" s="667" t="s">
        <v>68</v>
      </c>
      <c r="B20" s="262">
        <v>8.414940971550223</v>
      </c>
      <c r="C20" s="262">
        <v>16.539923954372622</v>
      </c>
      <c r="D20" s="351" t="s">
        <v>88</v>
      </c>
      <c r="E20" s="351" t="s">
        <v>88</v>
      </c>
      <c r="F20" s="351" t="s">
        <v>88</v>
      </c>
      <c r="G20" s="352" t="s">
        <v>88</v>
      </c>
    </row>
    <row r="21" spans="1:7" ht="12.75" customHeight="1">
      <c r="A21" s="668" t="s">
        <v>69</v>
      </c>
      <c r="B21" s="664">
        <v>9.9307003969588905</v>
      </c>
      <c r="C21" s="664">
        <v>20.717131474103585</v>
      </c>
      <c r="D21" s="665" t="s">
        <v>88</v>
      </c>
      <c r="E21" s="665" t="s">
        <v>88</v>
      </c>
      <c r="F21" s="665" t="s">
        <v>88</v>
      </c>
      <c r="G21" s="666" t="s">
        <v>88</v>
      </c>
    </row>
    <row r="22" spans="1:7" ht="12.75" customHeight="1">
      <c r="A22" s="667" t="s">
        <v>18</v>
      </c>
      <c r="B22" s="262">
        <v>7.5196133370692069</v>
      </c>
      <c r="C22" s="262">
        <v>13.869188337273444</v>
      </c>
      <c r="D22" s="351" t="s">
        <v>88</v>
      </c>
      <c r="E22" s="351" t="s">
        <v>88</v>
      </c>
      <c r="F22" s="351" t="s">
        <v>88</v>
      </c>
      <c r="G22" s="352" t="s">
        <v>88</v>
      </c>
    </row>
    <row r="23" spans="1:7" ht="12.75" customHeight="1">
      <c r="A23" s="668" t="s">
        <v>70</v>
      </c>
      <c r="B23" s="664">
        <v>6.9417662938681071</v>
      </c>
      <c r="C23" s="664">
        <v>13.523131672597867</v>
      </c>
      <c r="D23" s="665" t="s">
        <v>88</v>
      </c>
      <c r="E23" s="665" t="s">
        <v>88</v>
      </c>
      <c r="F23" s="665" t="s">
        <v>88</v>
      </c>
      <c r="G23" s="666" t="s">
        <v>88</v>
      </c>
    </row>
    <row r="24" spans="1:7" ht="12.75" customHeight="1">
      <c r="A24" s="591" t="s">
        <v>86</v>
      </c>
      <c r="B24" s="560"/>
      <c r="C24" s="560"/>
      <c r="D24" s="560"/>
      <c r="E24" s="560"/>
      <c r="F24" s="560"/>
      <c r="G24" s="560"/>
    </row>
    <row r="25" spans="1:7" ht="12.75" customHeight="1">
      <c r="A25" s="272" t="s">
        <v>64</v>
      </c>
      <c r="B25" s="262" t="s">
        <v>88</v>
      </c>
      <c r="C25" s="532" t="s">
        <v>88</v>
      </c>
      <c r="D25" s="532" t="s">
        <v>88</v>
      </c>
      <c r="E25" s="532" t="s">
        <v>88</v>
      </c>
      <c r="F25" s="532" t="s">
        <v>88</v>
      </c>
      <c r="G25" s="352" t="s">
        <v>88</v>
      </c>
    </row>
    <row r="26" spans="1:7" ht="12.75" customHeight="1">
      <c r="A26" s="663" t="s">
        <v>65</v>
      </c>
      <c r="B26" s="664" t="s">
        <v>88</v>
      </c>
      <c r="C26" s="665" t="s">
        <v>88</v>
      </c>
      <c r="D26" s="665" t="s">
        <v>88</v>
      </c>
      <c r="E26" s="665" t="s">
        <v>88</v>
      </c>
      <c r="F26" s="665" t="s">
        <v>88</v>
      </c>
      <c r="G26" s="666" t="s">
        <v>88</v>
      </c>
    </row>
    <row r="27" spans="1:7" ht="12.75" customHeight="1">
      <c r="A27" s="667" t="s">
        <v>66</v>
      </c>
      <c r="B27" s="262">
        <v>44.500950963367238</v>
      </c>
      <c r="C27" s="262">
        <v>26.464026770775241</v>
      </c>
      <c r="D27" s="262">
        <v>48.396486303861948</v>
      </c>
      <c r="E27" s="262">
        <v>28.137817883511072</v>
      </c>
      <c r="F27" s="351" t="s">
        <v>88</v>
      </c>
      <c r="G27" s="352" t="s">
        <v>88</v>
      </c>
    </row>
    <row r="28" spans="1:7" ht="12.75" customHeight="1">
      <c r="A28" s="668" t="s">
        <v>10</v>
      </c>
      <c r="B28" s="664">
        <v>37.557284450602154</v>
      </c>
      <c r="C28" s="664">
        <v>29.61876832844575</v>
      </c>
      <c r="D28" s="665" t="s">
        <v>88</v>
      </c>
      <c r="E28" s="665" t="s">
        <v>88</v>
      </c>
      <c r="F28" s="665" t="s">
        <v>88</v>
      </c>
      <c r="G28" s="666" t="s">
        <v>88</v>
      </c>
    </row>
    <row r="29" spans="1:7" ht="12.75" customHeight="1">
      <c r="A29" s="667" t="s">
        <v>11</v>
      </c>
      <c r="B29" s="262">
        <v>42.402894135567401</v>
      </c>
      <c r="C29" s="262">
        <v>18.950064020486558</v>
      </c>
      <c r="D29" s="262">
        <v>43.72402327514547</v>
      </c>
      <c r="E29" s="262">
        <v>22.194922194922196</v>
      </c>
      <c r="F29" s="351" t="s">
        <v>88</v>
      </c>
      <c r="G29" s="352" t="s">
        <v>88</v>
      </c>
    </row>
    <row r="30" spans="1:7" ht="12.75" customHeight="1">
      <c r="A30" s="668" t="s">
        <v>12</v>
      </c>
      <c r="B30" s="664" t="s">
        <v>88</v>
      </c>
      <c r="C30" s="665" t="s">
        <v>88</v>
      </c>
      <c r="D30" s="665" t="s">
        <v>88</v>
      </c>
      <c r="E30" s="665" t="s">
        <v>88</v>
      </c>
      <c r="F30" s="665" t="s">
        <v>88</v>
      </c>
      <c r="G30" s="666" t="s">
        <v>88</v>
      </c>
    </row>
    <row r="31" spans="1:7" ht="12.75" customHeight="1">
      <c r="A31" s="667" t="s">
        <v>13</v>
      </c>
      <c r="B31" s="262">
        <v>40.509886411442999</v>
      </c>
      <c r="C31" s="262">
        <v>15.814696485623003</v>
      </c>
      <c r="D31" s="262">
        <v>41.408726625111306</v>
      </c>
      <c r="E31" s="262">
        <v>18.478927538771575</v>
      </c>
      <c r="F31" s="262">
        <v>15.141955835962145</v>
      </c>
      <c r="G31" s="264">
        <v>16.019884541372676</v>
      </c>
    </row>
    <row r="32" spans="1:7" ht="12.75" customHeight="1">
      <c r="A32" s="668" t="s">
        <v>14</v>
      </c>
      <c r="B32" s="664">
        <v>32.330827067669169</v>
      </c>
      <c r="C32" s="664">
        <v>38.461538461538467</v>
      </c>
      <c r="D32" s="664">
        <v>41.880341880341881</v>
      </c>
      <c r="E32" s="664">
        <v>26.315789473684209</v>
      </c>
      <c r="F32" s="665" t="s">
        <v>88</v>
      </c>
      <c r="G32" s="666" t="s">
        <v>88</v>
      </c>
    </row>
    <row r="33" spans="1:7" ht="12.75" customHeight="1">
      <c r="A33" s="667" t="s">
        <v>67</v>
      </c>
      <c r="B33" s="262">
        <v>31.823621354955307</v>
      </c>
      <c r="C33" s="262">
        <v>12.295994065281899</v>
      </c>
      <c r="D33" s="351" t="s">
        <v>88</v>
      </c>
      <c r="E33" s="351" t="s">
        <v>88</v>
      </c>
      <c r="F33" s="351" t="s">
        <v>88</v>
      </c>
      <c r="G33" s="352" t="s">
        <v>88</v>
      </c>
    </row>
    <row r="34" spans="1:7" ht="12.75" customHeight="1">
      <c r="A34" s="663" t="s">
        <v>15</v>
      </c>
      <c r="B34" s="664" t="s">
        <v>88</v>
      </c>
      <c r="C34" s="665" t="s">
        <v>88</v>
      </c>
      <c r="D34" s="665" t="s">
        <v>88</v>
      </c>
      <c r="E34" s="665" t="s">
        <v>88</v>
      </c>
      <c r="F34" s="665" t="s">
        <v>88</v>
      </c>
      <c r="G34" s="666" t="s">
        <v>88</v>
      </c>
    </row>
    <row r="35" spans="1:7" ht="12.75" customHeight="1">
      <c r="A35" s="272" t="s">
        <v>16</v>
      </c>
      <c r="B35" s="262" t="s">
        <v>88</v>
      </c>
      <c r="C35" s="532" t="s">
        <v>88</v>
      </c>
      <c r="D35" s="532" t="s">
        <v>88</v>
      </c>
      <c r="E35" s="532" t="s">
        <v>88</v>
      </c>
      <c r="F35" s="532" t="s">
        <v>88</v>
      </c>
      <c r="G35" s="352" t="s">
        <v>88</v>
      </c>
    </row>
    <row r="36" spans="1:7" ht="12.75" customHeight="1">
      <c r="A36" s="668" t="s">
        <v>17</v>
      </c>
      <c r="B36" s="664">
        <v>34.728980423220548</v>
      </c>
      <c r="C36" s="664">
        <v>16.194790486976217</v>
      </c>
      <c r="D36" s="665" t="s">
        <v>88</v>
      </c>
      <c r="E36" s="665" t="s">
        <v>88</v>
      </c>
      <c r="F36" s="665" t="s">
        <v>88</v>
      </c>
      <c r="G36" s="666" t="s">
        <v>88</v>
      </c>
    </row>
    <row r="37" spans="1:7" ht="12.75" customHeight="1">
      <c r="A37" s="667" t="s">
        <v>68</v>
      </c>
      <c r="B37" s="262">
        <v>29.514224888716857</v>
      </c>
      <c r="C37" s="262">
        <v>26.996197718631176</v>
      </c>
      <c r="D37" s="351" t="s">
        <v>88</v>
      </c>
      <c r="E37" s="351" t="s">
        <v>88</v>
      </c>
      <c r="F37" s="351" t="s">
        <v>88</v>
      </c>
      <c r="G37" s="352" t="s">
        <v>88</v>
      </c>
    </row>
    <row r="38" spans="1:7" ht="12.75" customHeight="1">
      <c r="A38" s="668" t="s">
        <v>69</v>
      </c>
      <c r="B38" s="664">
        <v>28.338827962053418</v>
      </c>
      <c r="C38" s="664">
        <v>16.733067729083665</v>
      </c>
      <c r="D38" s="665" t="s">
        <v>88</v>
      </c>
      <c r="E38" s="665" t="s">
        <v>88</v>
      </c>
      <c r="F38" s="665" t="s">
        <v>88</v>
      </c>
      <c r="G38" s="666" t="s">
        <v>88</v>
      </c>
    </row>
    <row r="39" spans="1:7" ht="12.75" customHeight="1">
      <c r="A39" s="667" t="s">
        <v>18</v>
      </c>
      <c r="B39" s="262">
        <v>32.141356122163074</v>
      </c>
      <c r="C39" s="262">
        <v>13.632781717888101</v>
      </c>
      <c r="D39" s="351" t="s">
        <v>88</v>
      </c>
      <c r="E39" s="351" t="s">
        <v>88</v>
      </c>
      <c r="F39" s="351" t="s">
        <v>88</v>
      </c>
      <c r="G39" s="352" t="s">
        <v>88</v>
      </c>
    </row>
    <row r="40" spans="1:7" ht="12.75" customHeight="1">
      <c r="A40" s="670" t="s">
        <v>70</v>
      </c>
      <c r="B40" s="671">
        <v>31.40506491836997</v>
      </c>
      <c r="C40" s="671">
        <v>32.384341637010678</v>
      </c>
      <c r="D40" s="672" t="s">
        <v>88</v>
      </c>
      <c r="E40" s="672" t="s">
        <v>88</v>
      </c>
      <c r="F40" s="672" t="s">
        <v>88</v>
      </c>
      <c r="G40" s="673" t="s">
        <v>88</v>
      </c>
    </row>
    <row r="41" spans="1:7" ht="16.5" customHeight="1">
      <c r="A41" s="25" t="s">
        <v>71</v>
      </c>
    </row>
  </sheetData>
  <mergeCells count="8">
    <mergeCell ref="A1:B1"/>
    <mergeCell ref="A2:G2"/>
    <mergeCell ref="B3:G3"/>
    <mergeCell ref="B4:C4"/>
    <mergeCell ref="D4:E4"/>
    <mergeCell ref="F4:G4"/>
    <mergeCell ref="A3:A6"/>
    <mergeCell ref="B6:G6"/>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P20"/>
  <sheetViews>
    <sheetView workbookViewId="0"/>
  </sheetViews>
  <sheetFormatPr baseColWidth="10" defaultRowHeight="15"/>
  <cols>
    <col min="1" max="1" width="25.5703125" customWidth="1"/>
    <col min="2" max="4" width="21.7109375" customWidth="1"/>
    <col min="6" max="6" width="13.140625" customWidth="1"/>
    <col min="7" max="7" width="12.85546875" customWidth="1"/>
    <col min="9" max="9" width="13.140625" customWidth="1"/>
    <col min="14" max="14" width="12" customWidth="1"/>
    <col min="17" max="17" width="12.140625" customWidth="1"/>
  </cols>
  <sheetData>
    <row r="1" spans="1:16" ht="25.5" customHeight="1">
      <c r="A1" s="963" t="s">
        <v>248</v>
      </c>
      <c r="B1" s="69"/>
      <c r="C1" s="14"/>
      <c r="D1" s="14"/>
      <c r="E1" s="14"/>
      <c r="F1" s="14"/>
      <c r="G1" s="14"/>
    </row>
    <row r="2" spans="1:16" ht="47.25" customHeight="1">
      <c r="A2" s="1134" t="s">
        <v>219</v>
      </c>
      <c r="B2" s="1134"/>
      <c r="C2" s="1134"/>
      <c r="D2" s="1134"/>
      <c r="E2" s="14"/>
      <c r="F2" s="14"/>
      <c r="G2" s="14"/>
    </row>
    <row r="3" spans="1:16" ht="12.75" customHeight="1">
      <c r="A3" s="1138" t="s">
        <v>81</v>
      </c>
      <c r="B3" s="1125" t="s">
        <v>82</v>
      </c>
      <c r="C3" s="1201" t="s">
        <v>1272</v>
      </c>
      <c r="D3" s="1205"/>
      <c r="E3" s="14"/>
      <c r="F3" s="14"/>
      <c r="G3" s="14"/>
      <c r="I3" s="30"/>
      <c r="J3" s="31"/>
      <c r="K3" s="31"/>
      <c r="L3" s="32"/>
      <c r="M3" s="5"/>
      <c r="N3" s="5"/>
    </row>
    <row r="4" spans="1:16" ht="44.25" customHeight="1">
      <c r="A4" s="1139"/>
      <c r="B4" s="1204"/>
      <c r="C4" s="1010" t="s">
        <v>1273</v>
      </c>
      <c r="D4" s="1011" t="s">
        <v>1274</v>
      </c>
      <c r="E4" s="14"/>
      <c r="F4" s="14"/>
      <c r="G4" s="14"/>
      <c r="I4" s="30"/>
      <c r="J4" s="31"/>
      <c r="K4" s="31"/>
      <c r="L4" s="32"/>
      <c r="M4" s="5"/>
      <c r="N4" s="5"/>
    </row>
    <row r="5" spans="1:16">
      <c r="A5" s="1139"/>
      <c r="B5" s="1133" t="s">
        <v>56</v>
      </c>
      <c r="C5" s="1125"/>
      <c r="D5" s="1126"/>
      <c r="E5" s="14"/>
      <c r="F5" s="14"/>
      <c r="G5" s="14"/>
      <c r="I5" s="33"/>
      <c r="J5" s="29"/>
      <c r="K5" s="29"/>
      <c r="L5" s="29"/>
      <c r="M5" s="5"/>
      <c r="N5" s="5"/>
    </row>
    <row r="6" spans="1:16">
      <c r="A6" s="674" t="s">
        <v>20</v>
      </c>
      <c r="B6" s="675">
        <v>45.716035539197598</v>
      </c>
      <c r="C6" s="675">
        <v>24.812030075187966</v>
      </c>
      <c r="D6" s="676">
        <v>31.203007518796994</v>
      </c>
      <c r="E6" s="14"/>
      <c r="F6" s="15"/>
      <c r="G6" s="26"/>
      <c r="H6" s="26"/>
      <c r="I6" s="33"/>
      <c r="J6" s="29"/>
      <c r="K6" s="29"/>
      <c r="L6" s="29"/>
      <c r="M6" s="29"/>
      <c r="N6" s="29"/>
      <c r="O6" s="26"/>
      <c r="P6" s="26"/>
    </row>
    <row r="7" spans="1:16">
      <c r="A7" s="677" t="s">
        <v>21</v>
      </c>
      <c r="B7" s="678">
        <v>74.835965978128797</v>
      </c>
      <c r="C7" s="678">
        <v>4.2857142857142856</v>
      </c>
      <c r="D7" s="679">
        <v>72.857142857142861</v>
      </c>
      <c r="E7" s="14"/>
      <c r="F7" s="14"/>
      <c r="G7" s="14"/>
      <c r="I7" s="33"/>
      <c r="J7" s="29"/>
      <c r="K7" s="29"/>
      <c r="L7" s="29"/>
      <c r="M7" s="5"/>
      <c r="N7" s="5"/>
    </row>
    <row r="8" spans="1:16">
      <c r="A8" s="680" t="s">
        <v>22</v>
      </c>
      <c r="B8" s="681">
        <v>60.491334342924453</v>
      </c>
      <c r="C8" s="681">
        <v>15.873015873015872</v>
      </c>
      <c r="D8" s="682">
        <v>50.793650793650791</v>
      </c>
      <c r="E8" s="14"/>
      <c r="F8" s="14"/>
      <c r="G8" s="14"/>
      <c r="I8" s="33"/>
      <c r="J8" s="29"/>
      <c r="K8" s="29"/>
      <c r="L8" s="29"/>
      <c r="M8" s="5"/>
      <c r="N8" s="5"/>
    </row>
    <row r="9" spans="1:16">
      <c r="A9" s="677" t="s">
        <v>23</v>
      </c>
      <c r="B9" s="678">
        <v>21.508098543623248</v>
      </c>
      <c r="C9" s="678">
        <v>52.222222222222221</v>
      </c>
      <c r="D9" s="679">
        <v>1.1111111111111112</v>
      </c>
      <c r="E9" s="14"/>
      <c r="F9" s="14"/>
      <c r="G9" s="14"/>
      <c r="I9" s="33"/>
      <c r="J9" s="29"/>
      <c r="K9" s="29"/>
      <c r="L9" s="29"/>
      <c r="M9" s="5"/>
      <c r="N9" s="5"/>
    </row>
    <row r="10" spans="1:16">
      <c r="A10" s="680" t="s">
        <v>24</v>
      </c>
      <c r="B10" s="681">
        <v>55.490144938336009</v>
      </c>
      <c r="C10" s="681">
        <v>19.444444444444443</v>
      </c>
      <c r="D10" s="682">
        <v>37.5</v>
      </c>
      <c r="E10" s="14"/>
      <c r="F10" s="14"/>
      <c r="G10" s="14"/>
      <c r="I10" s="33"/>
      <c r="J10" s="29"/>
      <c r="K10" s="29"/>
      <c r="L10" s="29"/>
      <c r="M10" s="5"/>
      <c r="N10" s="5"/>
    </row>
    <row r="11" spans="1:16">
      <c r="A11" s="677" t="s">
        <v>25</v>
      </c>
      <c r="B11" s="678">
        <v>48.515643754501085</v>
      </c>
      <c r="C11" s="678">
        <v>10.526315789473683</v>
      </c>
      <c r="D11" s="679">
        <v>38.596491228070171</v>
      </c>
      <c r="E11" s="14"/>
      <c r="F11" s="14"/>
      <c r="G11" s="14"/>
      <c r="I11" s="33"/>
      <c r="J11" s="29"/>
      <c r="K11" s="29"/>
      <c r="L11" s="29"/>
      <c r="M11" s="5"/>
      <c r="N11" s="5"/>
    </row>
    <row r="12" spans="1:16">
      <c r="A12" s="680" t="s">
        <v>26</v>
      </c>
      <c r="B12" s="681">
        <v>36.320298911292923</v>
      </c>
      <c r="C12" s="681">
        <v>34.177215189873415</v>
      </c>
      <c r="D12" s="682">
        <v>6.3291139240506329</v>
      </c>
      <c r="E12" s="14"/>
      <c r="F12" s="14"/>
      <c r="G12" s="14"/>
      <c r="I12" s="33"/>
      <c r="J12" s="29"/>
      <c r="K12" s="29"/>
      <c r="L12" s="29"/>
      <c r="M12" s="5"/>
      <c r="N12" s="5"/>
    </row>
    <row r="13" spans="1:16">
      <c r="A13" s="677" t="s">
        <v>27</v>
      </c>
      <c r="B13" s="678">
        <v>52.199175309259026</v>
      </c>
      <c r="C13" s="678">
        <v>8.064516129032258</v>
      </c>
      <c r="D13" s="679">
        <v>41.935483870967737</v>
      </c>
      <c r="E13" s="14"/>
      <c r="F13" s="14"/>
      <c r="G13" s="14"/>
      <c r="I13" s="33"/>
      <c r="J13" s="29"/>
      <c r="K13" s="34"/>
      <c r="L13" s="34"/>
      <c r="M13" s="5"/>
      <c r="N13" s="5"/>
    </row>
    <row r="14" spans="1:16">
      <c r="A14" s="680" t="s">
        <v>28</v>
      </c>
      <c r="B14" s="681">
        <v>69.192277992277994</v>
      </c>
      <c r="C14" s="681">
        <v>1.4285714285714286</v>
      </c>
      <c r="D14" s="682">
        <v>74.285714285714278</v>
      </c>
      <c r="E14" s="14"/>
      <c r="F14" s="14"/>
      <c r="G14" s="14"/>
      <c r="I14" s="33"/>
      <c r="J14" s="29"/>
      <c r="K14" s="34"/>
      <c r="L14" s="34"/>
      <c r="M14" s="5"/>
      <c r="N14" s="5"/>
    </row>
    <row r="15" spans="1:16">
      <c r="A15" s="677" t="s">
        <v>29</v>
      </c>
      <c r="B15" s="678">
        <v>17.278687021500939</v>
      </c>
      <c r="C15" s="678">
        <v>75.438596491228068</v>
      </c>
      <c r="D15" s="679">
        <v>1.7543859649122806</v>
      </c>
      <c r="E15" s="14"/>
      <c r="F15" s="14"/>
      <c r="G15" s="14"/>
      <c r="I15" s="33"/>
      <c r="J15" s="29"/>
      <c r="K15" s="34"/>
      <c r="L15" s="34"/>
      <c r="M15" s="5"/>
      <c r="N15" s="5"/>
    </row>
    <row r="16" spans="1:16">
      <c r="A16" s="680" t="s">
        <v>30</v>
      </c>
      <c r="B16" s="681">
        <v>24.112261146496817</v>
      </c>
      <c r="C16" s="681">
        <v>36.36363636363636</v>
      </c>
      <c r="D16" s="682">
        <v>1.8181818181818181</v>
      </c>
      <c r="E16" s="14"/>
      <c r="F16" s="14"/>
      <c r="G16" s="14"/>
      <c r="I16" s="33"/>
      <c r="J16" s="29"/>
      <c r="K16" s="34"/>
      <c r="L16" s="34"/>
      <c r="M16" s="5"/>
      <c r="N16" s="5"/>
    </row>
    <row r="17" spans="1:14">
      <c r="A17" s="677" t="s">
        <v>31</v>
      </c>
      <c r="B17" s="678">
        <v>32.162449124048841</v>
      </c>
      <c r="C17" s="678">
        <v>16.666666666666664</v>
      </c>
      <c r="D17" s="679">
        <v>12.962962962962962</v>
      </c>
      <c r="E17" s="14"/>
      <c r="F17" s="14"/>
      <c r="G17" s="14"/>
      <c r="I17" s="33"/>
      <c r="J17" s="29"/>
      <c r="K17" s="34"/>
      <c r="L17" s="34"/>
      <c r="M17" s="5"/>
      <c r="N17" s="5"/>
    </row>
    <row r="18" spans="1:14">
      <c r="A18" s="683" t="s">
        <v>32</v>
      </c>
      <c r="B18" s="684">
        <v>47.177898642077587</v>
      </c>
      <c r="C18" s="684">
        <v>18.840579710144929</v>
      </c>
      <c r="D18" s="685">
        <v>34.782608695652179</v>
      </c>
      <c r="E18" s="14"/>
      <c r="F18" s="14"/>
      <c r="G18" s="14"/>
      <c r="I18" s="5"/>
      <c r="J18" s="5"/>
      <c r="K18" s="5"/>
      <c r="L18" s="5"/>
      <c r="M18" s="5"/>
      <c r="N18" s="5"/>
    </row>
    <row r="19" spans="1:14">
      <c r="A19" s="12" t="s">
        <v>33</v>
      </c>
      <c r="B19" s="14"/>
      <c r="C19" s="14"/>
      <c r="D19" s="14"/>
      <c r="E19" s="14"/>
      <c r="F19" s="14"/>
      <c r="G19" s="14"/>
      <c r="I19" s="5"/>
      <c r="J19" s="5"/>
      <c r="K19" s="5"/>
      <c r="L19" s="5"/>
      <c r="M19" s="5"/>
      <c r="N19" s="5"/>
    </row>
    <row r="20" spans="1:14">
      <c r="A20" s="12"/>
      <c r="B20" s="14"/>
      <c r="C20" s="14"/>
      <c r="D20" s="14"/>
      <c r="E20" s="14"/>
      <c r="F20" s="14"/>
      <c r="G20" s="14"/>
    </row>
  </sheetData>
  <mergeCells count="5">
    <mergeCell ref="B5:D5"/>
    <mergeCell ref="A3:A5"/>
    <mergeCell ref="A2:D2"/>
    <mergeCell ref="B3:B4"/>
    <mergeCell ref="C3:D3"/>
  </mergeCells>
  <hyperlinks>
    <hyperlink ref="A1" location="Inhalt!A1" display="Zurück zum Inhalt"/>
  </hyperlinks>
  <pageMargins left="0.7" right="0.7" top="0.78740157499999996" bottom="0.78740157499999996" header="0.3" footer="0.3"/>
  <pageSetup paperSize="9" scale="4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A66"/>
  <sheetViews>
    <sheetView zoomScaleNormal="100" workbookViewId="0">
      <selection sqref="A1:B1"/>
    </sheetView>
  </sheetViews>
  <sheetFormatPr baseColWidth="10" defaultRowHeight="15"/>
  <cols>
    <col min="1" max="1" width="14" customWidth="1"/>
    <col min="2" max="2" width="9.42578125" customWidth="1"/>
    <col min="3" max="12" width="7.42578125" customWidth="1"/>
  </cols>
  <sheetData>
    <row r="1" spans="1:13" ht="25.5" customHeight="1">
      <c r="A1" s="1058" t="s">
        <v>248</v>
      </c>
      <c r="B1" s="1058"/>
    </row>
    <row r="2" spans="1:13" ht="31.35" customHeight="1">
      <c r="A2" s="1210" t="s">
        <v>220</v>
      </c>
      <c r="B2" s="1210"/>
      <c r="C2" s="1210"/>
      <c r="D2" s="1210"/>
      <c r="E2" s="1210"/>
      <c r="F2" s="1210"/>
      <c r="G2" s="1210"/>
      <c r="H2" s="1210"/>
      <c r="I2" s="1210"/>
      <c r="J2" s="1210"/>
      <c r="K2" s="1210"/>
      <c r="L2" s="1210"/>
    </row>
    <row r="3" spans="1:13" ht="15" customHeight="1">
      <c r="A3" s="1127" t="s">
        <v>80</v>
      </c>
      <c r="B3" s="1209" t="s">
        <v>0</v>
      </c>
      <c r="C3" s="1131" t="s">
        <v>79</v>
      </c>
      <c r="D3" s="1131"/>
      <c r="E3" s="1131"/>
      <c r="F3" s="1131"/>
      <c r="G3" s="1131"/>
      <c r="H3" s="1131"/>
      <c r="I3" s="1131"/>
      <c r="J3" s="1131"/>
      <c r="K3" s="1131"/>
      <c r="L3" s="1132"/>
    </row>
    <row r="4" spans="1:13" ht="25.35" customHeight="1">
      <c r="A4" s="1127"/>
      <c r="B4" s="1209"/>
      <c r="C4" s="1131" t="s">
        <v>78</v>
      </c>
      <c r="D4" s="1131"/>
      <c r="E4" s="1131" t="s">
        <v>77</v>
      </c>
      <c r="F4" s="1131"/>
      <c r="G4" s="1131" t="s">
        <v>76</v>
      </c>
      <c r="H4" s="1131"/>
      <c r="I4" s="1131" t="s">
        <v>43</v>
      </c>
      <c r="J4" s="1131"/>
      <c r="K4" s="1131" t="s">
        <v>44</v>
      </c>
      <c r="L4" s="1132"/>
    </row>
    <row r="5" spans="1:13" ht="12.75" customHeight="1">
      <c r="A5" s="1127"/>
      <c r="B5" s="1209"/>
      <c r="C5" s="1131" t="s">
        <v>75</v>
      </c>
      <c r="D5" s="1131"/>
      <c r="E5" s="1131"/>
      <c r="F5" s="1131"/>
      <c r="G5" s="1131"/>
      <c r="H5" s="1131"/>
      <c r="I5" s="1131"/>
      <c r="J5" s="1131"/>
      <c r="K5" s="1131"/>
      <c r="L5" s="1132"/>
    </row>
    <row r="6" spans="1:13" ht="12.75" customHeight="1">
      <c r="A6" s="1127"/>
      <c r="B6" s="693" t="s">
        <v>74</v>
      </c>
      <c r="C6" s="1208" t="s">
        <v>73</v>
      </c>
      <c r="D6" s="1131"/>
      <c r="E6" s="1131"/>
      <c r="F6" s="1131"/>
      <c r="G6" s="1131"/>
      <c r="H6" s="1131"/>
      <c r="I6" s="1131"/>
      <c r="J6" s="1131"/>
      <c r="K6" s="1131"/>
      <c r="L6" s="1132"/>
    </row>
    <row r="7" spans="1:13" ht="12.75" customHeight="1">
      <c r="A7" s="1207" t="s">
        <v>45</v>
      </c>
      <c r="B7" s="1207"/>
      <c r="C7" s="1207"/>
      <c r="D7" s="1207"/>
      <c r="E7" s="1207"/>
      <c r="F7" s="1207"/>
      <c r="G7" s="1207"/>
      <c r="H7" s="1207"/>
      <c r="I7" s="1207"/>
      <c r="J7" s="1207"/>
      <c r="K7" s="1207"/>
      <c r="L7" s="1207"/>
    </row>
    <row r="8" spans="1:13" ht="12.75" customHeight="1">
      <c r="A8" s="686" t="s">
        <v>0</v>
      </c>
      <c r="B8" s="686"/>
      <c r="C8" s="686"/>
      <c r="D8" s="686"/>
      <c r="E8" s="686"/>
      <c r="F8" s="686"/>
      <c r="G8" s="686"/>
      <c r="H8" s="686"/>
      <c r="I8" s="686"/>
      <c r="J8" s="686"/>
      <c r="K8" s="686"/>
      <c r="L8" s="686"/>
    </row>
    <row r="9" spans="1:13" ht="12.75" customHeight="1">
      <c r="A9" s="687" t="s">
        <v>2</v>
      </c>
      <c r="B9" s="688">
        <f>SUM(B10:B12)</f>
        <v>4934</v>
      </c>
      <c r="C9" s="1046">
        <v>21.771707601763346</v>
      </c>
      <c r="D9" s="1036">
        <v>0.82717981588590717</v>
      </c>
      <c r="E9" s="1046">
        <v>32.396302794019036</v>
      </c>
      <c r="F9" s="1036">
        <v>1.118681857800641</v>
      </c>
      <c r="G9" s="1046">
        <v>28.306225231907312</v>
      </c>
      <c r="H9" s="1036">
        <v>0.98612935373932786</v>
      </c>
      <c r="I9" s="1046">
        <v>8.8006795580555597</v>
      </c>
      <c r="J9" s="1036">
        <v>0.69880573807939605</v>
      </c>
      <c r="K9" s="1046">
        <v>8.7250848142564301</v>
      </c>
      <c r="L9" s="1048">
        <v>1.783206741612912</v>
      </c>
    </row>
    <row r="10" spans="1:13" ht="12.75" customHeight="1">
      <c r="A10" s="689" t="s">
        <v>46</v>
      </c>
      <c r="B10" s="690">
        <v>1069</v>
      </c>
      <c r="C10" s="1047">
        <v>35.609561397486189</v>
      </c>
      <c r="D10" s="1037">
        <v>2.0347149105286837</v>
      </c>
      <c r="E10" s="1047">
        <v>29.855290528327895</v>
      </c>
      <c r="F10" s="1037">
        <v>1.9464897261592717</v>
      </c>
      <c r="G10" s="1047">
        <v>10.16781538787623</v>
      </c>
      <c r="H10" s="1037">
        <v>0.89469285584107072</v>
      </c>
      <c r="I10" s="1047">
        <v>10.011412489174292</v>
      </c>
      <c r="J10" s="1037">
        <v>1.1467844986077438</v>
      </c>
      <c r="K10" s="1047">
        <v>14.355920197135319</v>
      </c>
      <c r="L10" s="1049">
        <v>2.3710549976167421</v>
      </c>
      <c r="M10" s="35"/>
    </row>
    <row r="11" spans="1:13" ht="12.75" customHeight="1">
      <c r="A11" s="36" t="s">
        <v>47</v>
      </c>
      <c r="B11" s="688">
        <v>2612</v>
      </c>
      <c r="C11" s="1046">
        <v>20.598486172976898</v>
      </c>
      <c r="D11" s="1036">
        <v>1.0591238535370511</v>
      </c>
      <c r="E11" s="1046">
        <v>37.069208444220877</v>
      </c>
      <c r="F11" s="1036">
        <v>1.5626292370622101</v>
      </c>
      <c r="G11" s="1046">
        <v>25.024425575685424</v>
      </c>
      <c r="H11" s="1036">
        <v>1.1951921553980627</v>
      </c>
      <c r="I11" s="1046">
        <v>9.8564295340225865</v>
      </c>
      <c r="J11" s="1036">
        <v>0.88164106257397823</v>
      </c>
      <c r="K11" s="1046">
        <v>7.4514502730947241</v>
      </c>
      <c r="L11" s="1048">
        <v>2.2774331306994275</v>
      </c>
      <c r="M11" s="27"/>
    </row>
    <row r="12" spans="1:13" ht="12.75" customHeight="1">
      <c r="A12" s="689" t="s">
        <v>48</v>
      </c>
      <c r="B12" s="690">
        <v>1253</v>
      </c>
      <c r="C12" s="1047">
        <v>8.5842418763057804</v>
      </c>
      <c r="D12" s="1038">
        <v>1.0439507995139312</v>
      </c>
      <c r="E12" s="1047">
        <v>26.29819992681815</v>
      </c>
      <c r="F12" s="1038">
        <v>1.4563826468297758</v>
      </c>
      <c r="G12" s="1047">
        <v>55.525297503868352</v>
      </c>
      <c r="H12" s="1038">
        <v>1.8237421295464107</v>
      </c>
      <c r="I12" s="1047">
        <v>5.0681955240564953</v>
      </c>
      <c r="J12" s="1038">
        <v>1.0504053724323574</v>
      </c>
      <c r="K12" s="1047">
        <v>4.5240651689513296</v>
      </c>
      <c r="L12" s="1050">
        <v>1.4959121135089244</v>
      </c>
      <c r="M12" s="27"/>
    </row>
    <row r="13" spans="1:13" ht="12.75" customHeight="1">
      <c r="A13" s="686" t="s">
        <v>1</v>
      </c>
      <c r="B13" s="686"/>
      <c r="C13" s="686"/>
      <c r="D13" s="686"/>
      <c r="E13" s="686"/>
      <c r="F13" s="686"/>
      <c r="G13" s="686"/>
      <c r="H13" s="686"/>
      <c r="I13" s="686"/>
      <c r="J13" s="686"/>
      <c r="K13" s="686"/>
      <c r="L13" s="686"/>
    </row>
    <row r="14" spans="1:13" ht="12.75" customHeight="1">
      <c r="A14" s="687" t="s">
        <v>2</v>
      </c>
      <c r="B14" s="688">
        <f>SUM(B15:B17)</f>
        <v>3852</v>
      </c>
      <c r="C14" s="1046">
        <v>17.4633010016348</v>
      </c>
      <c r="D14" s="1036">
        <v>0.89006387231333739</v>
      </c>
      <c r="E14" s="1046">
        <v>35.584538650272535</v>
      </c>
      <c r="F14" s="1036">
        <v>1.325621442868578</v>
      </c>
      <c r="G14" s="1046">
        <v>32.38358616624209</v>
      </c>
      <c r="H14" s="1036">
        <v>1.2138615230059691</v>
      </c>
      <c r="I14" s="1046">
        <v>8.8502543764855197</v>
      </c>
      <c r="J14" s="1036">
        <v>0.69926178074825163</v>
      </c>
      <c r="K14" s="1046">
        <v>5.7183198053660949</v>
      </c>
      <c r="L14" s="1048">
        <v>1.8988232018463473</v>
      </c>
    </row>
    <row r="15" spans="1:13" ht="12.75" customHeight="1">
      <c r="A15" s="689" t="s">
        <v>46</v>
      </c>
      <c r="B15" s="690">
        <v>634</v>
      </c>
      <c r="C15" s="1047">
        <v>32.218874561452608</v>
      </c>
      <c r="D15" s="1037">
        <v>2.3689499971722432</v>
      </c>
      <c r="E15" s="1047">
        <v>37.696073218509312</v>
      </c>
      <c r="F15" s="1037">
        <v>2.4020692473711107</v>
      </c>
      <c r="G15" s="1047">
        <v>12.026943657269392</v>
      </c>
      <c r="H15" s="1037">
        <v>0.99345587955352055</v>
      </c>
      <c r="I15" s="1047">
        <v>12.067410678402181</v>
      </c>
      <c r="J15" s="1037">
        <v>1.5093419282764569</v>
      </c>
      <c r="K15" s="1047">
        <v>5.9906978843664964</v>
      </c>
      <c r="L15" s="1049">
        <v>0.93327637934499041</v>
      </c>
    </row>
    <row r="16" spans="1:13" ht="12.75" customHeight="1">
      <c r="A16" s="36" t="s">
        <v>47</v>
      </c>
      <c r="B16" s="688">
        <v>2155</v>
      </c>
      <c r="C16" s="1046">
        <v>17.410262297044628</v>
      </c>
      <c r="D16" s="1036">
        <v>1.1731891422100917</v>
      </c>
      <c r="E16" s="1046">
        <v>39.275824938794933</v>
      </c>
      <c r="F16" s="1036">
        <v>1.7843844308427843</v>
      </c>
      <c r="G16" s="1046">
        <v>26.893447796736847</v>
      </c>
      <c r="H16" s="1036">
        <v>1.4469214193473214</v>
      </c>
      <c r="I16" s="1046">
        <v>9.5481050339806259</v>
      </c>
      <c r="J16" s="1036">
        <v>0.93780270826842616</v>
      </c>
      <c r="K16" s="1046">
        <v>6.8723599334432066</v>
      </c>
      <c r="L16" s="1048">
        <v>2.7295725479773156</v>
      </c>
    </row>
    <row r="17" spans="1:12" ht="12.75" customHeight="1">
      <c r="A17" s="689" t="s">
        <v>48</v>
      </c>
      <c r="B17" s="690">
        <v>1063</v>
      </c>
      <c r="C17" s="1051">
        <v>7.6499670188776019</v>
      </c>
      <c r="D17" s="1038">
        <v>1.111405873825007</v>
      </c>
      <c r="E17" s="1051">
        <v>26.24375062955345</v>
      </c>
      <c r="F17" s="1038">
        <v>1.591581380505954</v>
      </c>
      <c r="G17" s="1051">
        <v>57.787585170791829</v>
      </c>
      <c r="H17" s="1038">
        <v>1.974708531124548</v>
      </c>
      <c r="I17" s="1051">
        <v>4.9809403977869415</v>
      </c>
      <c r="J17" s="1038">
        <v>0.99720361074134967</v>
      </c>
      <c r="K17" s="1051">
        <v>3.3377567829905042</v>
      </c>
      <c r="L17" s="1050">
        <v>1.5746827412730147</v>
      </c>
    </row>
    <row r="18" spans="1:12" ht="12.75" customHeight="1">
      <c r="A18" s="686" t="s">
        <v>84</v>
      </c>
      <c r="B18" s="686"/>
      <c r="C18" s="686"/>
      <c r="D18" s="686"/>
      <c r="E18" s="686"/>
      <c r="F18" s="686"/>
      <c r="G18" s="686"/>
      <c r="H18" s="686"/>
      <c r="I18" s="686"/>
      <c r="J18" s="686"/>
      <c r="K18" s="686"/>
      <c r="L18" s="686"/>
    </row>
    <row r="19" spans="1:12" ht="12.75" customHeight="1">
      <c r="A19" s="687" t="s">
        <v>2</v>
      </c>
      <c r="B19" s="688">
        <v>987</v>
      </c>
      <c r="C19" s="1046">
        <v>38.133467940672176</v>
      </c>
      <c r="D19" s="1036">
        <v>2.2643651044277333</v>
      </c>
      <c r="E19" s="1046">
        <v>27.566844126153427</v>
      </c>
      <c r="F19" s="1036">
        <v>2.411105186752128</v>
      </c>
      <c r="G19" s="1046">
        <v>19.991485061578317</v>
      </c>
      <c r="H19" s="1036">
        <v>1.7033865532328072</v>
      </c>
      <c r="I19" s="1046">
        <v>9.6997382648191905</v>
      </c>
      <c r="J19" s="1036">
        <v>0.97919109260962067</v>
      </c>
      <c r="K19" s="1046">
        <v>4.6084646067764696</v>
      </c>
      <c r="L19" s="1048">
        <v>2.2828441384583118</v>
      </c>
    </row>
    <row r="20" spans="1:12" ht="12.75" customHeight="1">
      <c r="A20" s="689" t="s">
        <v>46</v>
      </c>
      <c r="B20" s="690">
        <v>394</v>
      </c>
      <c r="C20" s="1047">
        <v>47.743201419753383</v>
      </c>
      <c r="D20" s="1037">
        <v>4.1327611870266985</v>
      </c>
      <c r="E20" s="1047">
        <v>25.28305247325488</v>
      </c>
      <c r="F20" s="1037">
        <v>3.38255557332847</v>
      </c>
      <c r="G20" s="1047">
        <v>10.218613960005651</v>
      </c>
      <c r="H20" s="1037">
        <v>1.6146807014015407</v>
      </c>
      <c r="I20" s="1047">
        <v>9.1620195843218344</v>
      </c>
      <c r="J20" s="1037">
        <v>2.0667123487841792</v>
      </c>
      <c r="K20" s="1047">
        <v>7.5931125626643752</v>
      </c>
      <c r="L20" s="1049">
        <v>4.9169279398686321</v>
      </c>
    </row>
    <row r="21" spans="1:12" ht="12.75" customHeight="1">
      <c r="A21" s="36" t="s">
        <v>47</v>
      </c>
      <c r="B21" s="688">
        <v>414</v>
      </c>
      <c r="C21" s="1046">
        <v>36.36456433028831</v>
      </c>
      <c r="D21" s="1036">
        <v>2.836765914445218</v>
      </c>
      <c r="E21" s="1046">
        <v>30.295009316765533</v>
      </c>
      <c r="F21" s="1036">
        <v>3.2482066420761688</v>
      </c>
      <c r="G21" s="1046">
        <v>18.708535639521475</v>
      </c>
      <c r="H21" s="1036">
        <v>2.2790436099777902</v>
      </c>
      <c r="I21" s="1046">
        <v>12.295277056794728</v>
      </c>
      <c r="J21" s="1036">
        <v>2.0055720690822292</v>
      </c>
      <c r="K21" s="1046">
        <v>2.3366136566300773</v>
      </c>
      <c r="L21" s="1048">
        <v>1.1192972374170194</v>
      </c>
    </row>
    <row r="22" spans="1:12" ht="12.75" customHeight="1">
      <c r="A22" s="691" t="s">
        <v>48</v>
      </c>
      <c r="B22" s="692">
        <v>179</v>
      </c>
      <c r="C22" s="1051">
        <v>12.928220632064177</v>
      </c>
      <c r="D22" s="1038">
        <v>3.2163757135881705</v>
      </c>
      <c r="E22" s="1051">
        <v>28.999324826912915</v>
      </c>
      <c r="F22" s="1038">
        <v>3.8037689569420441</v>
      </c>
      <c r="G22" s="1051">
        <v>48.174832730291747</v>
      </c>
      <c r="H22" s="1038">
        <v>4.6613883156885043</v>
      </c>
      <c r="I22" s="1051">
        <v>5.6934252588771992</v>
      </c>
      <c r="J22" s="1038">
        <v>1.679759810779387</v>
      </c>
      <c r="K22" s="1051">
        <v>4.2041965518538458</v>
      </c>
      <c r="L22" s="1050">
        <v>2.6178734821514085</v>
      </c>
    </row>
    <row r="23" spans="1:12" ht="12.75" customHeight="1">
      <c r="A23" s="1207" t="s">
        <v>72</v>
      </c>
      <c r="B23" s="1207"/>
      <c r="C23" s="1207"/>
      <c r="D23" s="1207"/>
      <c r="E23" s="1207"/>
      <c r="F23" s="1207"/>
      <c r="G23" s="1207"/>
      <c r="H23" s="1207"/>
      <c r="I23" s="1207"/>
      <c r="J23" s="1207"/>
      <c r="K23" s="1207"/>
      <c r="L23" s="1207"/>
    </row>
    <row r="24" spans="1:12" ht="12.75" customHeight="1">
      <c r="A24" s="686" t="s">
        <v>0</v>
      </c>
      <c r="B24" s="686"/>
      <c r="C24" s="686"/>
      <c r="D24" s="686"/>
      <c r="E24" s="686"/>
      <c r="F24" s="686"/>
      <c r="G24" s="686"/>
      <c r="H24" s="686"/>
      <c r="I24" s="686"/>
      <c r="J24" s="686"/>
      <c r="K24" s="686"/>
      <c r="L24" s="686"/>
    </row>
    <row r="25" spans="1:12" ht="12.75" customHeight="1">
      <c r="A25" s="687" t="s">
        <v>2</v>
      </c>
      <c r="B25" s="688">
        <v>4891</v>
      </c>
      <c r="C25" s="1046">
        <v>20.027787860723258</v>
      </c>
      <c r="D25" s="1036">
        <v>1.9653138129229739</v>
      </c>
      <c r="E25" s="1046">
        <v>29.850385859477235</v>
      </c>
      <c r="F25" s="1036">
        <v>1.6383398846150576</v>
      </c>
      <c r="G25" s="1046">
        <v>31.2337526034412</v>
      </c>
      <c r="H25" s="1036">
        <v>1.8899632666412318</v>
      </c>
      <c r="I25" s="1046">
        <v>11.762091337815262</v>
      </c>
      <c r="J25" s="1036">
        <v>1.6925421940546403</v>
      </c>
      <c r="K25" s="1046">
        <v>7.125982338543726</v>
      </c>
      <c r="L25" s="1048">
        <v>0.57097165396332894</v>
      </c>
    </row>
    <row r="26" spans="1:12" ht="12.75" customHeight="1">
      <c r="A26" s="689" t="s">
        <v>46</v>
      </c>
      <c r="B26" s="690">
        <v>1210</v>
      </c>
      <c r="C26" s="1047">
        <v>34.427169826152877</v>
      </c>
      <c r="D26" s="1037">
        <v>2.9591965882139335</v>
      </c>
      <c r="E26" s="1047">
        <v>28.848134122577608</v>
      </c>
      <c r="F26" s="1037">
        <v>2.1502363173660073</v>
      </c>
      <c r="G26" s="1047">
        <v>12.003837536340606</v>
      </c>
      <c r="H26" s="1037">
        <v>1.4843286770673738</v>
      </c>
      <c r="I26" s="1047">
        <v>11.362032440061087</v>
      </c>
      <c r="J26" s="1037">
        <v>1.7438800153796166</v>
      </c>
      <c r="K26" s="1047">
        <v>13.35882607486759</v>
      </c>
      <c r="L26" s="1049">
        <v>1.1560699544732147</v>
      </c>
    </row>
    <row r="27" spans="1:12" ht="12.75" customHeight="1">
      <c r="A27" s="36" t="s">
        <v>47</v>
      </c>
      <c r="B27" s="688">
        <v>3422</v>
      </c>
      <c r="C27" s="1046">
        <v>15.965579239266248</v>
      </c>
      <c r="D27" s="1036">
        <v>1.7087835999558414</v>
      </c>
      <c r="E27" s="1046">
        <v>31.013858333081306</v>
      </c>
      <c r="F27" s="1036">
        <v>1.7506802588984096</v>
      </c>
      <c r="G27" s="1046">
        <v>35.756762070665438</v>
      </c>
      <c r="H27" s="1036">
        <v>1.9418017118318125</v>
      </c>
      <c r="I27" s="1046">
        <v>12.070577459937116</v>
      </c>
      <c r="J27" s="1036">
        <v>1.7784338197148544</v>
      </c>
      <c r="K27" s="1046">
        <v>5.1932228970504317</v>
      </c>
      <c r="L27" s="1048">
        <v>0.5482363358763569</v>
      </c>
    </row>
    <row r="28" spans="1:12" ht="12.75" customHeight="1">
      <c r="A28" s="689" t="s">
        <v>48</v>
      </c>
      <c r="B28" s="690">
        <v>259</v>
      </c>
      <c r="C28" s="1051">
        <v>5.1933821763615109</v>
      </c>
      <c r="D28" s="1038">
        <v>1.3222969341822111</v>
      </c>
      <c r="E28" s="1051">
        <v>19.110991126857453</v>
      </c>
      <c r="F28" s="1038">
        <v>3.0855209626130051</v>
      </c>
      <c r="G28" s="1051">
        <v>63.10009232080629</v>
      </c>
      <c r="H28" s="1038">
        <v>3.9630936052310308</v>
      </c>
      <c r="I28" s="1051">
        <v>9.5594779534601493</v>
      </c>
      <c r="J28" s="1038">
        <v>2.8050443606686426</v>
      </c>
      <c r="K28" s="1051">
        <v>3.036056422514692</v>
      </c>
      <c r="L28" s="1050">
        <v>0.88112597605622134</v>
      </c>
    </row>
    <row r="29" spans="1:12" ht="12.75" customHeight="1">
      <c r="A29" s="686" t="s">
        <v>1</v>
      </c>
      <c r="B29" s="686"/>
      <c r="C29" s="686"/>
      <c r="D29" s="686"/>
      <c r="E29" s="686"/>
      <c r="F29" s="686"/>
      <c r="G29" s="686"/>
      <c r="H29" s="686"/>
      <c r="I29" s="686"/>
      <c r="J29" s="686"/>
      <c r="K29" s="686"/>
      <c r="L29" s="686"/>
    </row>
    <row r="30" spans="1:12" ht="12.75" customHeight="1">
      <c r="A30" s="687" t="s">
        <v>2</v>
      </c>
      <c r="B30" s="688">
        <v>3946</v>
      </c>
      <c r="C30" s="1046">
        <v>16.595326071039135</v>
      </c>
      <c r="D30" s="1036">
        <v>1.7853013718339172</v>
      </c>
      <c r="E30" s="1046">
        <v>30.696316449005014</v>
      </c>
      <c r="F30" s="1036">
        <v>1.813368776131524</v>
      </c>
      <c r="G30" s="1046">
        <v>34.58394700499322</v>
      </c>
      <c r="H30" s="1036">
        <v>2.0014373986899461</v>
      </c>
      <c r="I30" s="1046">
        <v>12.007813418916246</v>
      </c>
      <c r="J30" s="1036">
        <v>1.8239834737373857</v>
      </c>
      <c r="K30" s="1046">
        <v>6.1165970560474081</v>
      </c>
      <c r="L30" s="1048">
        <v>0.5785929795249658</v>
      </c>
    </row>
    <row r="31" spans="1:12" ht="12.75" customHeight="1">
      <c r="A31" s="689" t="s">
        <v>46</v>
      </c>
      <c r="B31" s="690">
        <v>784</v>
      </c>
      <c r="C31" s="1047">
        <v>30.365924710432857</v>
      </c>
      <c r="D31" s="1037">
        <v>2.9277278863359539</v>
      </c>
      <c r="E31" s="1047">
        <v>30.847864841621224</v>
      </c>
      <c r="F31" s="1037">
        <v>2.7368014885113343</v>
      </c>
      <c r="G31" s="1047">
        <v>13.149847539262385</v>
      </c>
      <c r="H31" s="1037">
        <v>1.7516351334838594</v>
      </c>
      <c r="I31" s="1047">
        <v>12.503264513437779</v>
      </c>
      <c r="J31" s="1037">
        <v>2.0835385640231476</v>
      </c>
      <c r="K31" s="1047">
        <v>13.133098395245849</v>
      </c>
      <c r="L31" s="1049">
        <v>1.3972227646952489</v>
      </c>
    </row>
    <row r="32" spans="1:12" ht="12.75" customHeight="1">
      <c r="A32" s="36" t="s">
        <v>47</v>
      </c>
      <c r="B32" s="688">
        <v>2948</v>
      </c>
      <c r="C32" s="1046">
        <v>13.828217579403949</v>
      </c>
      <c r="D32" s="1036">
        <v>1.6200054786800397</v>
      </c>
      <c r="E32" s="1046">
        <v>31.334619401150423</v>
      </c>
      <c r="F32" s="1036">
        <v>1.8359749221246611</v>
      </c>
      <c r="G32" s="1046">
        <v>38.241802209552461</v>
      </c>
      <c r="H32" s="1036">
        <v>2.0374674769875969</v>
      </c>
      <c r="I32" s="1046">
        <v>12.125176055123918</v>
      </c>
      <c r="J32" s="1036">
        <v>1.8676158327872701</v>
      </c>
      <c r="K32" s="1046">
        <v>4.4701847547696776</v>
      </c>
      <c r="L32" s="1048">
        <v>0.50870488524758162</v>
      </c>
    </row>
    <row r="33" spans="1:27" ht="12.75" customHeight="1">
      <c r="A33" s="689" t="s">
        <v>48</v>
      </c>
      <c r="B33" s="690">
        <v>214</v>
      </c>
      <c r="C33" s="1051">
        <v>3.1674138031289876</v>
      </c>
      <c r="D33" s="1038">
        <v>1.0773936674165299</v>
      </c>
      <c r="E33" s="1051">
        <v>21.250829938721782</v>
      </c>
      <c r="F33" s="1038">
        <v>3.451960282821108</v>
      </c>
      <c r="G33" s="1051">
        <v>64.51022706264996</v>
      </c>
      <c r="H33" s="1038">
        <v>4.3527305947682935</v>
      </c>
      <c r="I33" s="1051">
        <v>8.5088503633131332</v>
      </c>
      <c r="J33" s="1038">
        <v>3.2109829270034584</v>
      </c>
      <c r="K33" s="1051">
        <v>2.5626788321861591</v>
      </c>
      <c r="L33" s="1050">
        <v>0.82616424561106172</v>
      </c>
    </row>
    <row r="34" spans="1:27" ht="12.75" customHeight="1">
      <c r="A34" s="686" t="s">
        <v>83</v>
      </c>
      <c r="B34" s="686"/>
      <c r="C34" s="686"/>
      <c r="D34" s="686"/>
      <c r="E34" s="686"/>
      <c r="F34" s="686"/>
      <c r="G34" s="686"/>
      <c r="H34" s="686"/>
      <c r="I34" s="686"/>
      <c r="J34" s="686"/>
      <c r="K34" s="686"/>
      <c r="L34" s="686"/>
    </row>
    <row r="35" spans="1:27" ht="12.75" customHeight="1">
      <c r="A35" s="687" t="s">
        <v>2</v>
      </c>
      <c r="B35" s="688">
        <v>657</v>
      </c>
      <c r="C35" s="1046">
        <v>37.076069084092083</v>
      </c>
      <c r="D35" s="1036">
        <v>4.4900840514056322</v>
      </c>
      <c r="E35" s="1046">
        <v>26.715364786058664</v>
      </c>
      <c r="F35" s="1036">
        <v>3.4897054526219806</v>
      </c>
      <c r="G35" s="1046">
        <v>17.590019011129947</v>
      </c>
      <c r="H35" s="1036">
        <v>2.7913924742531075</v>
      </c>
      <c r="I35" s="1046">
        <v>8.5250429167151687</v>
      </c>
      <c r="J35" s="1036">
        <v>2.4091685503059335</v>
      </c>
      <c r="K35" s="1046">
        <v>10.09350420200416</v>
      </c>
      <c r="L35" s="1048">
        <v>2.4251711275116397</v>
      </c>
    </row>
    <row r="36" spans="1:27" ht="12.75" customHeight="1">
      <c r="A36" s="689" t="s">
        <v>46</v>
      </c>
      <c r="B36" s="690">
        <v>344</v>
      </c>
      <c r="C36" s="1047">
        <v>43.097401811409313</v>
      </c>
      <c r="D36" s="1037">
        <v>4.8570212625999769</v>
      </c>
      <c r="E36" s="1047">
        <v>26.513467350826932</v>
      </c>
      <c r="F36" s="1037">
        <v>3.5705078878449914</v>
      </c>
      <c r="G36" s="1047">
        <v>11.007578672009432</v>
      </c>
      <c r="H36" s="1037">
        <v>2.2905727210889646</v>
      </c>
      <c r="I36" s="1047">
        <v>8.50131670851348</v>
      </c>
      <c r="J36" s="1037">
        <v>2.5800111731062918</v>
      </c>
      <c r="K36" s="1047">
        <v>10.880235457240806</v>
      </c>
      <c r="L36" s="1049">
        <v>2.6444231909202536</v>
      </c>
    </row>
    <row r="37" spans="1:27" ht="12.75" customHeight="1">
      <c r="A37" s="36" t="s">
        <v>47</v>
      </c>
      <c r="B37" s="688">
        <v>297</v>
      </c>
      <c r="C37" s="1046">
        <v>31.073645213436969</v>
      </c>
      <c r="D37" s="1036">
        <v>5.076121137462632</v>
      </c>
      <c r="E37" s="1046">
        <v>27.389411451845064</v>
      </c>
      <c r="F37" s="1036">
        <v>4.6922950632412741</v>
      </c>
      <c r="G37" s="1046">
        <v>22.836677891552419</v>
      </c>
      <c r="H37" s="1036">
        <v>3.832171282132486</v>
      </c>
      <c r="I37" s="1046">
        <v>8.9990175322664463</v>
      </c>
      <c r="J37" s="1036">
        <v>2.5729754030001524</v>
      </c>
      <c r="K37" s="1046">
        <v>9.7012479108990703</v>
      </c>
      <c r="L37" s="1048">
        <v>2.6534030056067519</v>
      </c>
    </row>
    <row r="38" spans="1:27" ht="12.75" customHeight="1">
      <c r="A38" s="691" t="s">
        <v>48</v>
      </c>
      <c r="B38" s="692">
        <v>16</v>
      </c>
      <c r="C38" s="1051">
        <v>17.145137008896036</v>
      </c>
      <c r="D38" s="1038">
        <v>9.9004125979270867</v>
      </c>
      <c r="E38" s="1051">
        <v>18.350965485474696</v>
      </c>
      <c r="F38" s="1038">
        <v>9.0627922934547485</v>
      </c>
      <c r="G38" s="1051">
        <v>64.503897505629453</v>
      </c>
      <c r="H38" s="1041">
        <v>12.129662801723647</v>
      </c>
      <c r="I38" s="1052" t="s">
        <v>150</v>
      </c>
      <c r="J38" s="1038" t="s">
        <v>150</v>
      </c>
      <c r="K38" s="1051" t="s">
        <v>150</v>
      </c>
      <c r="L38" s="1050" t="s">
        <v>150</v>
      </c>
    </row>
    <row r="39" spans="1:27" ht="12.75" customHeight="1">
      <c r="A39" s="1207" t="s">
        <v>49</v>
      </c>
      <c r="B39" s="1207"/>
      <c r="C39" s="1207"/>
      <c r="D39" s="1207"/>
      <c r="E39" s="1207"/>
      <c r="F39" s="1207"/>
      <c r="G39" s="1207"/>
      <c r="H39" s="1207"/>
      <c r="I39" s="1207"/>
      <c r="J39" s="1207"/>
      <c r="K39" s="1207"/>
      <c r="L39" s="1207"/>
    </row>
    <row r="40" spans="1:27" ht="12.75" customHeight="1">
      <c r="A40" s="686" t="s">
        <v>0</v>
      </c>
      <c r="B40" s="686"/>
      <c r="C40" s="686"/>
      <c r="D40" s="686"/>
      <c r="E40" s="686"/>
      <c r="F40" s="686"/>
      <c r="G40" s="686"/>
      <c r="H40" s="686"/>
      <c r="I40" s="686"/>
      <c r="J40" s="686"/>
      <c r="K40" s="686"/>
      <c r="L40" s="686"/>
    </row>
    <row r="41" spans="1:27" ht="12.75" customHeight="1">
      <c r="A41" s="687" t="s">
        <v>2</v>
      </c>
      <c r="B41" s="688">
        <v>4034</v>
      </c>
      <c r="C41" s="1046">
        <v>11.716326701039286</v>
      </c>
      <c r="D41" s="1036">
        <v>0.90507548773561541</v>
      </c>
      <c r="E41" s="1046">
        <v>26.269906262818665</v>
      </c>
      <c r="F41" s="1036">
        <v>1.4086585607632873</v>
      </c>
      <c r="G41" s="1046">
        <v>36.86046119178404</v>
      </c>
      <c r="H41" s="1036">
        <v>2.0580951991192977</v>
      </c>
      <c r="I41" s="1046">
        <v>20.34493343274546</v>
      </c>
      <c r="J41" s="1036">
        <v>1.6824926026797857</v>
      </c>
      <c r="K41" s="1046">
        <v>4.8083724116128606</v>
      </c>
      <c r="L41" s="1048">
        <v>0.89187584461838276</v>
      </c>
    </row>
    <row r="42" spans="1:27" ht="12.75" customHeight="1">
      <c r="A42" s="689" t="s">
        <v>46</v>
      </c>
      <c r="B42" s="690">
        <v>979</v>
      </c>
      <c r="C42" s="1047">
        <v>18.903484945914837</v>
      </c>
      <c r="D42" s="1037">
        <v>1.9056697453211549</v>
      </c>
      <c r="E42" s="1047">
        <v>30.062739287564501</v>
      </c>
      <c r="F42" s="1037">
        <v>2.24186377824662</v>
      </c>
      <c r="G42" s="1047">
        <v>15.009991512534629</v>
      </c>
      <c r="H42" s="1037">
        <v>1.8912330595436868</v>
      </c>
      <c r="I42" s="1047">
        <v>26.555332826263772</v>
      </c>
      <c r="J42" s="1037">
        <v>2.2454938272626657</v>
      </c>
      <c r="K42" s="1047">
        <v>9.4684514277219787</v>
      </c>
      <c r="L42" s="1049">
        <v>2.0275036864943736</v>
      </c>
    </row>
    <row r="43" spans="1:27" ht="12.75" customHeight="1">
      <c r="A43" s="36" t="s">
        <v>47</v>
      </c>
      <c r="B43" s="688">
        <v>2048</v>
      </c>
      <c r="C43" s="1046">
        <v>9.6965729109328915</v>
      </c>
      <c r="D43" s="1036">
        <v>1.2347906880471273</v>
      </c>
      <c r="E43" s="1046">
        <v>31.881518771459479</v>
      </c>
      <c r="F43" s="1036">
        <v>2.0358392505820784</v>
      </c>
      <c r="G43" s="1046">
        <v>35.586869329039942</v>
      </c>
      <c r="H43" s="1036">
        <v>2.4524811564176949</v>
      </c>
      <c r="I43" s="1046">
        <v>18.911054137251845</v>
      </c>
      <c r="J43" s="1036">
        <v>1.8715533356891543</v>
      </c>
      <c r="K43" s="1046">
        <v>3.923984851315935</v>
      </c>
      <c r="L43" s="1048">
        <v>0.84120800206824453</v>
      </c>
    </row>
    <row r="44" spans="1:27" ht="12.75" customHeight="1">
      <c r="A44" s="689" t="s">
        <v>48</v>
      </c>
      <c r="B44" s="690">
        <v>1007</v>
      </c>
      <c r="C44" s="1051">
        <v>2.7559973745073796</v>
      </c>
      <c r="D44" s="1038">
        <v>0.55695129521803977</v>
      </c>
      <c r="E44" s="1051">
        <v>17.393428600640846</v>
      </c>
      <c r="F44" s="1038">
        <v>1.7471474657276291</v>
      </c>
      <c r="G44" s="1051">
        <v>68.693963403274537</v>
      </c>
      <c r="H44" s="1038">
        <v>2.5042929761146531</v>
      </c>
      <c r="I44" s="1051">
        <v>9.8081236882063738</v>
      </c>
      <c r="J44" s="1038">
        <v>1.5410890844718801</v>
      </c>
      <c r="K44" s="1051">
        <v>1.3484869333707232</v>
      </c>
      <c r="L44" s="1050">
        <v>0.62331653759159589</v>
      </c>
    </row>
    <row r="45" spans="1:27" ht="12.75" customHeight="1">
      <c r="A45" s="686" t="s">
        <v>1</v>
      </c>
      <c r="B45" s="686"/>
      <c r="C45" s="686"/>
      <c r="D45" s="686"/>
      <c r="E45" s="686"/>
      <c r="F45" s="686"/>
      <c r="G45" s="686"/>
      <c r="H45" s="686"/>
      <c r="I45" s="686"/>
      <c r="J45" s="686"/>
      <c r="K45" s="686"/>
      <c r="L45" s="686"/>
      <c r="W45" s="57"/>
      <c r="X45" s="57"/>
      <c r="Y45" s="57"/>
      <c r="Z45" s="57"/>
      <c r="AA45" s="57"/>
    </row>
    <row r="46" spans="1:27" ht="12.75" customHeight="1">
      <c r="A46" s="687" t="s">
        <v>2</v>
      </c>
      <c r="B46" s="688">
        <v>3363</v>
      </c>
      <c r="C46" s="1046">
        <v>9.3704251936550218</v>
      </c>
      <c r="D46" s="1036">
        <v>1.110455291640539</v>
      </c>
      <c r="E46" s="1046">
        <v>27.024206302532757</v>
      </c>
      <c r="F46" s="1036">
        <v>1.7254059917292863</v>
      </c>
      <c r="G46" s="1046">
        <v>40.528769405883814</v>
      </c>
      <c r="H46" s="1036">
        <v>2.364125670962931</v>
      </c>
      <c r="I46" s="1046">
        <v>18.492751740223845</v>
      </c>
      <c r="J46" s="1036">
        <v>1.66070846694371</v>
      </c>
      <c r="K46" s="1046">
        <v>4.5838473577044692</v>
      </c>
      <c r="L46" s="1048">
        <v>0.90742897051158322</v>
      </c>
      <c r="W46" s="57"/>
      <c r="X46" s="57"/>
      <c r="Y46" s="57"/>
      <c r="Z46" s="57"/>
      <c r="AA46" s="57"/>
    </row>
    <row r="47" spans="1:27" ht="12.75" customHeight="1">
      <c r="A47" s="689" t="s">
        <v>46</v>
      </c>
      <c r="B47" s="690">
        <v>658</v>
      </c>
      <c r="C47" s="1047">
        <v>19.060964912464968</v>
      </c>
      <c r="D47" s="1037">
        <v>2.6562396985798395</v>
      </c>
      <c r="E47" s="1047">
        <v>28.985687929852446</v>
      </c>
      <c r="F47" s="1037">
        <v>2.6773503665238518</v>
      </c>
      <c r="G47" s="1047">
        <v>14.493520407465079</v>
      </c>
      <c r="H47" s="1037">
        <v>2.0538949135207294</v>
      </c>
      <c r="I47" s="1047">
        <v>27.429852427221874</v>
      </c>
      <c r="J47" s="1037">
        <v>2.7863041091497562</v>
      </c>
      <c r="K47" s="1047">
        <v>10.029974322995683</v>
      </c>
      <c r="L47" s="1049">
        <v>2.1556564005373775</v>
      </c>
      <c r="W47" s="57"/>
      <c r="X47" s="57"/>
      <c r="Y47" s="57"/>
      <c r="Z47" s="57"/>
      <c r="AA47" s="57"/>
    </row>
    <row r="48" spans="1:27" ht="12.75" customHeight="1">
      <c r="A48" s="36" t="s">
        <v>47</v>
      </c>
      <c r="B48" s="688">
        <v>1786</v>
      </c>
      <c r="C48" s="1046">
        <v>9.1925641526285453</v>
      </c>
      <c r="D48" s="1036">
        <v>1.3107865238954681</v>
      </c>
      <c r="E48" s="1046">
        <v>31.390036217327626</v>
      </c>
      <c r="F48" s="1036">
        <v>2.0929359047232019</v>
      </c>
      <c r="G48" s="1046">
        <v>36.504529770957411</v>
      </c>
      <c r="H48" s="1036">
        <v>2.6132556727818752</v>
      </c>
      <c r="I48" s="1046">
        <v>18.894391576773366</v>
      </c>
      <c r="J48" s="1036">
        <v>1.9665010052878371</v>
      </c>
      <c r="K48" s="1046">
        <v>4.018478282313275</v>
      </c>
      <c r="L48" s="1048">
        <v>0.86607670823735816</v>
      </c>
      <c r="W48" s="57"/>
      <c r="X48" s="57"/>
      <c r="Y48" s="57"/>
      <c r="Z48" s="57"/>
      <c r="AA48" s="57"/>
    </row>
    <row r="49" spans="1:27" ht="12.75" customHeight="1">
      <c r="A49" s="689" t="s">
        <v>48</v>
      </c>
      <c r="B49" s="690">
        <v>919</v>
      </c>
      <c r="C49" s="1051">
        <v>2.620499977847651</v>
      </c>
      <c r="D49" s="1038">
        <v>0.58443348958612085</v>
      </c>
      <c r="E49" s="1051">
        <v>17.66040226164143</v>
      </c>
      <c r="F49" s="1038">
        <v>1.8705855681408485</v>
      </c>
      <c r="G49" s="1051">
        <v>68.307216536084269</v>
      </c>
      <c r="H49" s="1038">
        <v>2.6218687577159208</v>
      </c>
      <c r="I49" s="1051">
        <v>9.938011993093701</v>
      </c>
      <c r="J49" s="1038">
        <v>1.5528469706559258</v>
      </c>
      <c r="K49" s="1051">
        <v>1.4738692313330084</v>
      </c>
      <c r="L49" s="1050">
        <v>0.68198900522419337</v>
      </c>
    </row>
    <row r="50" spans="1:27" ht="12.75" customHeight="1">
      <c r="A50" s="686" t="s">
        <v>84</v>
      </c>
      <c r="B50" s="686"/>
      <c r="C50" s="686"/>
      <c r="D50" s="686"/>
      <c r="E50" s="686"/>
      <c r="F50" s="686"/>
      <c r="G50" s="686"/>
      <c r="H50" s="686"/>
      <c r="I50" s="686"/>
      <c r="J50" s="686"/>
      <c r="K50" s="686"/>
      <c r="L50" s="686"/>
      <c r="W50" s="57"/>
      <c r="X50" s="57"/>
      <c r="Y50" s="57"/>
      <c r="Z50" s="57"/>
      <c r="AA50" s="57"/>
    </row>
    <row r="51" spans="1:27" ht="12.75" customHeight="1">
      <c r="A51" s="687" t="s">
        <v>2</v>
      </c>
      <c r="B51" s="688">
        <v>496</v>
      </c>
      <c r="C51" s="1046">
        <v>16.35889162525903</v>
      </c>
      <c r="D51" s="1036">
        <v>1.893560148579335</v>
      </c>
      <c r="E51" s="1046">
        <v>31.29443048183207</v>
      </c>
      <c r="F51" s="1036">
        <v>2.5328647113389779</v>
      </c>
      <c r="G51" s="1046">
        <v>25.599495974080803</v>
      </c>
      <c r="H51" s="1036">
        <v>2.4777813305694361</v>
      </c>
      <c r="I51" s="1046">
        <v>21.223051467682108</v>
      </c>
      <c r="J51" s="1036">
        <v>2.4875795109391849</v>
      </c>
      <c r="K51" s="1046">
        <v>5.5241304511459406</v>
      </c>
      <c r="L51" s="1048">
        <v>1.8228725930581968</v>
      </c>
      <c r="W51" s="57"/>
      <c r="X51" s="57"/>
      <c r="Y51" s="57"/>
      <c r="Z51" s="57"/>
      <c r="AA51" s="57"/>
    </row>
    <row r="52" spans="1:27" ht="12.75" customHeight="1">
      <c r="A52" s="689" t="s">
        <v>46</v>
      </c>
      <c r="B52" s="690">
        <v>248</v>
      </c>
      <c r="C52" s="1047">
        <v>18.185864925484942</v>
      </c>
      <c r="D52" s="1037">
        <v>2.1992313372393686</v>
      </c>
      <c r="E52" s="1047">
        <v>33.555635953472411</v>
      </c>
      <c r="F52" s="1037">
        <v>3.7463936581992856</v>
      </c>
      <c r="G52" s="1047">
        <v>15.202634879459291</v>
      </c>
      <c r="H52" s="1037">
        <v>3.0768879189512979</v>
      </c>
      <c r="I52" s="1047">
        <v>25.167350070595873</v>
      </c>
      <c r="J52" s="1037">
        <v>3.5443473084624011</v>
      </c>
      <c r="K52" s="1047">
        <v>7.8885141709874578</v>
      </c>
      <c r="L52" s="1049">
        <v>3.0695278527304448</v>
      </c>
      <c r="W52" s="57"/>
      <c r="X52" s="57"/>
      <c r="Y52" s="57"/>
      <c r="Z52" s="57"/>
      <c r="AA52" s="57"/>
    </row>
    <row r="53" spans="1:27" ht="12.75" customHeight="1">
      <c r="A53" s="36" t="s">
        <v>47</v>
      </c>
      <c r="B53" s="688">
        <v>198</v>
      </c>
      <c r="C53" s="1046">
        <v>11.860151335037921</v>
      </c>
      <c r="D53" s="1036">
        <v>2.2199581532740176</v>
      </c>
      <c r="E53" s="1046">
        <v>34.44916341221581</v>
      </c>
      <c r="F53" s="1036">
        <v>4.6335502047955943</v>
      </c>
      <c r="G53" s="1046">
        <v>31.335401334695696</v>
      </c>
      <c r="H53" s="1036">
        <v>3.9615901006039613</v>
      </c>
      <c r="I53" s="1046">
        <v>18.990410373208057</v>
      </c>
      <c r="J53" s="1036">
        <v>3.7745803510089706</v>
      </c>
      <c r="K53" s="1046">
        <v>3.3648735448425655</v>
      </c>
      <c r="L53" s="1048">
        <v>1.8092592571714068</v>
      </c>
      <c r="W53" s="57"/>
      <c r="X53" s="57"/>
      <c r="Y53" s="57"/>
      <c r="Z53" s="57"/>
      <c r="AA53" s="57"/>
    </row>
    <row r="54" spans="1:27" ht="12.75" customHeight="1">
      <c r="A54" s="691" t="s">
        <v>48</v>
      </c>
      <c r="B54" s="692">
        <v>50</v>
      </c>
      <c r="C54" s="1051">
        <v>5.9508955897470752</v>
      </c>
      <c r="D54" s="1038">
        <v>3.6872075121204886</v>
      </c>
      <c r="E54" s="1051">
        <v>17.178085144460947</v>
      </c>
      <c r="F54" s="1038">
        <v>5.4142640576473218</v>
      </c>
      <c r="G54" s="1051">
        <v>64.082290580566251</v>
      </c>
      <c r="H54" s="1038">
        <v>7.6092695746768939</v>
      </c>
      <c r="I54" s="1051">
        <v>12.788728685225665</v>
      </c>
      <c r="J54" s="1038">
        <v>6.1902473395046709</v>
      </c>
      <c r="K54" s="1051" t="s">
        <v>150</v>
      </c>
      <c r="L54" s="1050" t="s">
        <v>150</v>
      </c>
    </row>
    <row r="55" spans="1:27" ht="86.25" customHeight="1">
      <c r="A55" s="1206" t="s">
        <v>214</v>
      </c>
      <c r="B55" s="1206"/>
      <c r="C55" s="1206"/>
      <c r="D55" s="1206"/>
      <c r="E55" s="1206"/>
      <c r="F55" s="1206"/>
      <c r="G55" s="1206"/>
      <c r="H55" s="1206"/>
      <c r="I55" s="1206"/>
      <c r="J55" s="1206"/>
      <c r="K55" s="1206"/>
      <c r="L55" s="1206"/>
    </row>
    <row r="57" spans="1:27" ht="14.45" customHeight="1">
      <c r="A57" s="27"/>
      <c r="B57" s="27"/>
      <c r="C57" s="57"/>
      <c r="E57" s="57"/>
    </row>
    <row r="58" spans="1:27" ht="14.45" customHeight="1">
      <c r="C58" s="57"/>
      <c r="E58" s="57"/>
    </row>
    <row r="59" spans="1:27">
      <c r="C59" s="57"/>
      <c r="E59" s="57"/>
    </row>
    <row r="63" spans="1:27">
      <c r="A63" s="27"/>
      <c r="B63" s="27"/>
    </row>
    <row r="64" spans="1:27">
      <c r="A64" s="27"/>
      <c r="B64" s="27"/>
    </row>
    <row r="66" spans="1:2">
      <c r="A66" s="1"/>
      <c r="B66" s="27"/>
    </row>
  </sheetData>
  <mergeCells count="16">
    <mergeCell ref="A1:B1"/>
    <mergeCell ref="A55:L55"/>
    <mergeCell ref="A39:L39"/>
    <mergeCell ref="C6:L6"/>
    <mergeCell ref="A7:L7"/>
    <mergeCell ref="C5:L5"/>
    <mergeCell ref="B3:B5"/>
    <mergeCell ref="A23:L23"/>
    <mergeCell ref="A2:L2"/>
    <mergeCell ref="A3:A6"/>
    <mergeCell ref="C3:L3"/>
    <mergeCell ref="C4:D4"/>
    <mergeCell ref="E4:F4"/>
    <mergeCell ref="G4:H4"/>
    <mergeCell ref="I4:J4"/>
    <mergeCell ref="K4:L4"/>
  </mergeCells>
  <conditionalFormatting sqref="B66:B65536 B3 C5 B6:B8 B13 B34 B29 B39:B40 B45 B50 B55:B64 B18 B23:B24">
    <cfRule type="cellIs" dxfId="9" priority="20" operator="lessThanOrEqual">
      <formula>50</formula>
    </cfRule>
  </conditionalFormatting>
  <conditionalFormatting sqref="B9:B12">
    <cfRule type="cellIs" dxfId="8" priority="19" operator="lessThanOrEqual">
      <formula>50</formula>
    </cfRule>
  </conditionalFormatting>
  <conditionalFormatting sqref="B46:B49">
    <cfRule type="cellIs" dxfId="7" priority="2" operator="lessThanOrEqual">
      <formula>50</formula>
    </cfRule>
  </conditionalFormatting>
  <conditionalFormatting sqref="B14:B17">
    <cfRule type="cellIs" dxfId="6" priority="8" operator="lessThanOrEqual">
      <formula>50</formula>
    </cfRule>
  </conditionalFormatting>
  <conditionalFormatting sqref="B19:B22">
    <cfRule type="cellIs" dxfId="5" priority="7" operator="lessThanOrEqual">
      <formula>50</formula>
    </cfRule>
  </conditionalFormatting>
  <conditionalFormatting sqref="B25:B28">
    <cfRule type="cellIs" dxfId="4" priority="6" operator="lessThanOrEqual">
      <formula>50</formula>
    </cfRule>
  </conditionalFormatting>
  <conditionalFormatting sqref="B30:B33">
    <cfRule type="cellIs" dxfId="3" priority="5" operator="lessThanOrEqual">
      <formula>50</formula>
    </cfRule>
  </conditionalFormatting>
  <conditionalFormatting sqref="B35:B38">
    <cfRule type="cellIs" dxfId="2" priority="4" operator="lessThanOrEqual">
      <formula>50</formula>
    </cfRule>
  </conditionalFormatting>
  <conditionalFormatting sqref="B41:B44">
    <cfRule type="cellIs" dxfId="1" priority="3" operator="lessThanOrEqual">
      <formula>50</formula>
    </cfRule>
  </conditionalFormatting>
  <conditionalFormatting sqref="B51:B54">
    <cfRule type="cellIs" dxfId="0" priority="1" operator="lessThanOrEqual">
      <formula>50</formula>
    </cfRule>
  </conditionalFormatting>
  <hyperlinks>
    <hyperlink ref="A1" location="Inhalt!A1" display="Zurück zum Inhalt"/>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J22"/>
  <sheetViews>
    <sheetView workbookViewId="0">
      <selection sqref="A1:B1"/>
    </sheetView>
  </sheetViews>
  <sheetFormatPr baseColWidth="10" defaultRowHeight="15"/>
  <cols>
    <col min="1" max="1" width="13.140625" customWidth="1"/>
    <col min="2" max="9" width="9.7109375" customWidth="1"/>
  </cols>
  <sheetData>
    <row r="1" spans="1:10" ht="25.5" customHeight="1">
      <c r="A1" s="1058" t="s">
        <v>248</v>
      </c>
      <c r="B1" s="1058"/>
    </row>
    <row r="2" spans="1:10" ht="33" customHeight="1">
      <c r="A2" s="1129" t="s">
        <v>221</v>
      </c>
      <c r="B2" s="1129"/>
      <c r="C2" s="1129"/>
      <c r="D2" s="1129"/>
      <c r="E2" s="1129"/>
      <c r="F2" s="1129"/>
      <c r="G2" s="1129"/>
      <c r="H2" s="1129"/>
      <c r="I2" s="1129"/>
      <c r="J2" s="1129"/>
    </row>
    <row r="3" spans="1:10" ht="12.75" customHeight="1">
      <c r="A3" s="1213" t="s">
        <v>85</v>
      </c>
      <c r="B3" s="1209">
        <v>2000</v>
      </c>
      <c r="C3" s="1209"/>
      <c r="D3" s="1209"/>
      <c r="E3" s="1209"/>
      <c r="F3" s="1209">
        <v>2012</v>
      </c>
      <c r="G3" s="1209"/>
      <c r="H3" s="1209"/>
      <c r="I3" s="1209"/>
      <c r="J3" s="694" t="s">
        <v>50</v>
      </c>
    </row>
    <row r="4" spans="1:10" ht="27" customHeight="1">
      <c r="A4" s="1213"/>
      <c r="B4" s="1131" t="s">
        <v>51</v>
      </c>
      <c r="C4" s="1131"/>
      <c r="D4" s="1131" t="s">
        <v>52</v>
      </c>
      <c r="E4" s="1131"/>
      <c r="F4" s="1131" t="s">
        <v>51</v>
      </c>
      <c r="G4" s="1131"/>
      <c r="H4" s="1131" t="s">
        <v>52</v>
      </c>
      <c r="I4" s="1131"/>
      <c r="J4" s="991" t="s">
        <v>1261</v>
      </c>
    </row>
    <row r="5" spans="1:10" ht="12.75" customHeight="1">
      <c r="A5" s="1214"/>
      <c r="B5" s="1215" t="s">
        <v>53</v>
      </c>
      <c r="C5" s="1216"/>
      <c r="D5" s="1216"/>
      <c r="E5" s="1216"/>
      <c r="F5" s="1216"/>
      <c r="G5" s="1216"/>
      <c r="H5" s="1216"/>
      <c r="I5" s="1216"/>
      <c r="J5" s="1217"/>
    </row>
    <row r="6" spans="1:10" ht="12.75" customHeight="1">
      <c r="A6" s="695" t="s">
        <v>0</v>
      </c>
      <c r="B6" s="695"/>
      <c r="C6" s="695"/>
      <c r="D6" s="695"/>
      <c r="E6" s="695"/>
      <c r="F6" s="695"/>
      <c r="G6" s="695"/>
      <c r="H6" s="695"/>
      <c r="I6" s="695"/>
      <c r="J6" s="695"/>
    </row>
    <row r="7" spans="1:10" ht="12.75" customHeight="1">
      <c r="A7" s="17" t="s">
        <v>0</v>
      </c>
      <c r="B7" s="1039">
        <v>483.990823766245</v>
      </c>
      <c r="C7" s="1042">
        <v>2.4650904541587102</v>
      </c>
      <c r="D7" s="1039">
        <v>111.20761308431892</v>
      </c>
      <c r="E7" s="1042">
        <v>1.8780308752582944</v>
      </c>
      <c r="F7" s="1039">
        <v>507.67652976552972</v>
      </c>
      <c r="G7" s="1042">
        <v>2.816008538347273</v>
      </c>
      <c r="H7" s="1039">
        <v>91.411646439208312</v>
      </c>
      <c r="I7" s="1042">
        <v>1.6976394337279683</v>
      </c>
      <c r="J7" s="56">
        <f>F7-B7</f>
        <v>23.685705999284721</v>
      </c>
    </row>
    <row r="8" spans="1:10" ht="12.75" customHeight="1">
      <c r="A8" s="689" t="s">
        <v>46</v>
      </c>
      <c r="B8" s="1040">
        <v>424.34293704129124</v>
      </c>
      <c r="C8" s="1043">
        <v>5.6283992079151179</v>
      </c>
      <c r="D8" s="1040">
        <v>112.23212479435017</v>
      </c>
      <c r="E8" s="1043">
        <v>4.6891239118611754</v>
      </c>
      <c r="F8" s="1040">
        <v>468.34285077378991</v>
      </c>
      <c r="G8" s="1043">
        <v>4.7853096986407033</v>
      </c>
      <c r="H8" s="1040">
        <v>88.300749290718812</v>
      </c>
      <c r="I8" s="1043">
        <v>2.9084998552411276</v>
      </c>
      <c r="J8" s="696">
        <f>F8-B8</f>
        <v>43.999913732498669</v>
      </c>
    </row>
    <row r="9" spans="1:10" ht="12.75" customHeight="1">
      <c r="A9" s="36" t="s">
        <v>47</v>
      </c>
      <c r="B9" s="1039">
        <v>491.74526555972733</v>
      </c>
      <c r="C9" s="1042">
        <v>2.8735403037715788</v>
      </c>
      <c r="D9" s="1039">
        <v>97.360144979486734</v>
      </c>
      <c r="E9" s="1042">
        <v>3.086935559190179</v>
      </c>
      <c r="F9" s="1039">
        <v>517.80504288721363</v>
      </c>
      <c r="G9" s="1042">
        <v>3.1797658535411597</v>
      </c>
      <c r="H9" s="1039">
        <v>83.538971861624262</v>
      </c>
      <c r="I9" s="1042">
        <v>2.1222357638601173</v>
      </c>
      <c r="J9" s="56">
        <f>F9-B9</f>
        <v>26.059777327486302</v>
      </c>
    </row>
    <row r="10" spans="1:10" ht="12.75" customHeight="1">
      <c r="A10" s="689" t="s">
        <v>48</v>
      </c>
      <c r="B10" s="1040">
        <v>541.96579723270099</v>
      </c>
      <c r="C10" s="1044">
        <v>3.5313040619330507</v>
      </c>
      <c r="D10" s="1040">
        <v>96.108309214998499</v>
      </c>
      <c r="E10" s="1044">
        <v>3.2458360565951794</v>
      </c>
      <c r="F10" s="1040">
        <v>562.6246334264672</v>
      </c>
      <c r="G10" s="1044">
        <v>3.8178908972188514</v>
      </c>
      <c r="H10" s="1040">
        <v>76.777667717177835</v>
      </c>
      <c r="I10" s="1044">
        <v>2.3788059680380718</v>
      </c>
      <c r="J10" s="696">
        <f>F10-B10</f>
        <v>20.658836193766206</v>
      </c>
    </row>
    <row r="11" spans="1:10" ht="12.75" customHeight="1">
      <c r="A11" s="695" t="s">
        <v>1</v>
      </c>
      <c r="B11" s="695"/>
      <c r="C11" s="695"/>
      <c r="D11" s="695"/>
      <c r="E11" s="695"/>
      <c r="F11" s="695"/>
      <c r="G11" s="695"/>
      <c r="H11" s="695"/>
      <c r="I11" s="695"/>
      <c r="J11" s="695"/>
    </row>
    <row r="12" spans="1:10" ht="12.75" customHeight="1">
      <c r="A12" s="17" t="s">
        <v>2</v>
      </c>
      <c r="B12" s="1039">
        <v>509.09416397480737</v>
      </c>
      <c r="C12" s="1042">
        <v>2.3109962195775093</v>
      </c>
      <c r="D12" s="1039">
        <v>93.049193836371671</v>
      </c>
      <c r="E12" s="1042">
        <v>1.5340742814393304</v>
      </c>
      <c r="F12" s="1039">
        <v>522.48625577305813</v>
      </c>
      <c r="G12" s="1042">
        <v>2.9283898385269911</v>
      </c>
      <c r="H12" s="1039">
        <v>87.856709407167841</v>
      </c>
      <c r="I12" s="1042">
        <v>1.7794033297636269</v>
      </c>
      <c r="J12" s="56">
        <f>F12-B12</f>
        <v>13.39209179825076</v>
      </c>
    </row>
    <row r="13" spans="1:10" ht="12.75" customHeight="1">
      <c r="A13" s="689" t="s">
        <v>46</v>
      </c>
      <c r="B13" s="1040">
        <v>463.30548427721476</v>
      </c>
      <c r="C13" s="1043">
        <v>5.0282646953411865</v>
      </c>
      <c r="D13" s="1040">
        <v>88.54415434398112</v>
      </c>
      <c r="E13" s="1043">
        <v>3.0018136464479057</v>
      </c>
      <c r="F13" s="1040">
        <v>474.67891136089895</v>
      </c>
      <c r="G13" s="1043">
        <v>5.1792501682695482</v>
      </c>
      <c r="H13" s="1040">
        <v>88.903296649064941</v>
      </c>
      <c r="I13" s="1043">
        <v>2.8076002532576658</v>
      </c>
      <c r="J13" s="696">
        <f>F13-B13</f>
        <v>11.373427083684192</v>
      </c>
    </row>
    <row r="14" spans="1:10" ht="12.75" customHeight="1">
      <c r="A14" s="36" t="s">
        <v>47</v>
      </c>
      <c r="B14" s="1039">
        <v>504.38736125041441</v>
      </c>
      <c r="C14" s="1042">
        <v>2.5575215479365783</v>
      </c>
      <c r="D14" s="1039">
        <v>88.952432174982107</v>
      </c>
      <c r="E14" s="1042">
        <v>1.9444696853034618</v>
      </c>
      <c r="F14" s="1039">
        <v>521.53039122961877</v>
      </c>
      <c r="G14" s="1042">
        <v>3.2056525085705272</v>
      </c>
      <c r="H14" s="1039">
        <v>81.905836369607357</v>
      </c>
      <c r="I14" s="1042">
        <v>2.2391507699369599</v>
      </c>
      <c r="J14" s="56">
        <f>F14-B14</f>
        <v>17.143029979204357</v>
      </c>
    </row>
    <row r="15" spans="1:10" ht="12.75" customHeight="1">
      <c r="A15" s="689" t="s">
        <v>48</v>
      </c>
      <c r="B15" s="1040">
        <v>551.72878932263461</v>
      </c>
      <c r="C15" s="1044">
        <v>3.3254502298606812</v>
      </c>
      <c r="D15" s="1040">
        <v>85.684955072814958</v>
      </c>
      <c r="E15" s="1044">
        <v>2.4901782945647533</v>
      </c>
      <c r="F15" s="1040">
        <v>564.76620340283353</v>
      </c>
      <c r="G15" s="1044">
        <v>3.9653352232797796</v>
      </c>
      <c r="H15" s="1040">
        <v>75.630728471231066</v>
      </c>
      <c r="I15" s="1044">
        <v>2.47998363364094</v>
      </c>
      <c r="J15" s="696">
        <f>F15-B15</f>
        <v>13.037414080198914</v>
      </c>
    </row>
    <row r="16" spans="1:10" ht="12.75" customHeight="1">
      <c r="A16" s="695" t="s">
        <v>83</v>
      </c>
      <c r="B16" s="695"/>
      <c r="C16" s="695"/>
      <c r="D16" s="695"/>
      <c r="E16" s="695"/>
      <c r="F16" s="695"/>
      <c r="G16" s="695"/>
      <c r="H16" s="695"/>
      <c r="I16" s="695"/>
      <c r="J16" s="695"/>
    </row>
    <row r="17" spans="1:10" ht="12.75" customHeight="1">
      <c r="A17" s="17" t="s">
        <v>2</v>
      </c>
      <c r="B17" s="1039">
        <v>444.09933081705333</v>
      </c>
      <c r="C17" s="1042">
        <v>5.5845785074594998</v>
      </c>
      <c r="D17" s="1039">
        <v>107.3288704884651</v>
      </c>
      <c r="E17" s="1042">
        <v>4.0285804293845322</v>
      </c>
      <c r="F17" s="1039">
        <v>473.76941373209877</v>
      </c>
      <c r="G17" s="1042">
        <v>5.600508916558927</v>
      </c>
      <c r="H17" s="1039">
        <v>92.259628071399561</v>
      </c>
      <c r="I17" s="1042">
        <v>3.8023412253084845</v>
      </c>
      <c r="J17" s="56">
        <f>F17-B17</f>
        <v>29.670082915045441</v>
      </c>
    </row>
    <row r="18" spans="1:10" ht="12.75" customHeight="1">
      <c r="A18" s="689" t="s">
        <v>46</v>
      </c>
      <c r="B18" s="1040">
        <v>410.95763660967089</v>
      </c>
      <c r="C18" s="1043">
        <v>8.871044627610198</v>
      </c>
      <c r="D18" s="1040">
        <v>100.29831151846147</v>
      </c>
      <c r="E18" s="1043">
        <v>5.7216034229183848</v>
      </c>
      <c r="F18" s="1040">
        <v>457.09740383061791</v>
      </c>
      <c r="G18" s="1043">
        <v>8.0882270313703426</v>
      </c>
      <c r="H18" s="1040">
        <v>83.504948757605547</v>
      </c>
      <c r="I18" s="1043">
        <v>4.7205580837731063</v>
      </c>
      <c r="J18" s="696">
        <f>F18-B18</f>
        <v>46.139767220947022</v>
      </c>
    </row>
    <row r="19" spans="1:10" ht="12.75" customHeight="1">
      <c r="A19" s="36" t="s">
        <v>47</v>
      </c>
      <c r="B19" s="1039">
        <v>456.3278286019771</v>
      </c>
      <c r="C19" s="1042">
        <v>4.8235083485102903</v>
      </c>
      <c r="D19" s="1039">
        <v>96.913340832062175</v>
      </c>
      <c r="E19" s="1042">
        <v>4.4876296672270923</v>
      </c>
      <c r="F19" s="1039">
        <v>493.98750609211356</v>
      </c>
      <c r="G19" s="1042">
        <v>7.5958324078321313</v>
      </c>
      <c r="H19" s="1039">
        <v>88.700612216959996</v>
      </c>
      <c r="I19" s="1042">
        <v>4.6493691713256213</v>
      </c>
      <c r="J19" s="56">
        <f>F19-B19</f>
        <v>37.65967749013646</v>
      </c>
    </row>
    <row r="20" spans="1:10" ht="12.75" customHeight="1">
      <c r="A20" s="691" t="s">
        <v>48</v>
      </c>
      <c r="B20" s="1045">
        <v>516.15770121290439</v>
      </c>
      <c r="C20" s="1044">
        <v>9.5267409166037389</v>
      </c>
      <c r="D20" s="1045">
        <v>102.34674439487807</v>
      </c>
      <c r="E20" s="1044">
        <v>6.8638773440627512</v>
      </c>
      <c r="F20" s="1045">
        <v>531.31405421461284</v>
      </c>
      <c r="G20" s="1044">
        <v>13.156042249991041</v>
      </c>
      <c r="H20" s="1045">
        <v>89.186850859381835</v>
      </c>
      <c r="I20" s="1044">
        <v>9.9195758097680713</v>
      </c>
      <c r="J20" s="697">
        <f>F20-B20</f>
        <v>15.156353001708453</v>
      </c>
    </row>
    <row r="21" spans="1:10" ht="60.75" customHeight="1">
      <c r="A21" s="1211" t="s">
        <v>211</v>
      </c>
      <c r="B21" s="1211"/>
      <c r="C21" s="1211"/>
      <c r="D21" s="1211"/>
      <c r="E21" s="1211"/>
      <c r="F21" s="1211"/>
      <c r="G21" s="1211"/>
      <c r="H21" s="1211"/>
      <c r="I21" s="1211"/>
      <c r="J21" s="1211"/>
    </row>
    <row r="22" spans="1:10" ht="12.75" customHeight="1">
      <c r="A22" s="1212" t="s">
        <v>54</v>
      </c>
      <c r="B22" s="1212"/>
      <c r="C22" s="1212"/>
      <c r="D22" s="1212"/>
      <c r="E22" s="1212"/>
      <c r="F22" s="1212"/>
      <c r="G22" s="1212"/>
      <c r="H22" s="18"/>
      <c r="I22" s="18"/>
      <c r="J22" s="18"/>
    </row>
  </sheetData>
  <mergeCells count="12">
    <mergeCell ref="A1:B1"/>
    <mergeCell ref="F4:G4"/>
    <mergeCell ref="H4:I4"/>
    <mergeCell ref="B5:J5"/>
    <mergeCell ref="A2:J2"/>
    <mergeCell ref="A21:J21"/>
    <mergeCell ref="A22:G22"/>
    <mergeCell ref="A3:A5"/>
    <mergeCell ref="B3:E3"/>
    <mergeCell ref="F3:I3"/>
    <mergeCell ref="B4:C4"/>
    <mergeCell ref="D4:E4"/>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G45"/>
  <sheetViews>
    <sheetView zoomScaleNormal="100" workbookViewId="0"/>
  </sheetViews>
  <sheetFormatPr baseColWidth="10" defaultRowHeight="15"/>
  <cols>
    <col min="1" max="1" width="26.140625" customWidth="1"/>
    <col min="2" max="7" width="10" customWidth="1"/>
  </cols>
  <sheetData>
    <row r="1" spans="1:7" ht="25.5" customHeight="1">
      <c r="A1" s="963" t="s">
        <v>248</v>
      </c>
      <c r="B1" s="69"/>
    </row>
    <row r="2" spans="1:7" ht="50.25" customHeight="1">
      <c r="A2" s="1129" t="s">
        <v>222</v>
      </c>
      <c r="B2" s="1129"/>
      <c r="C2" s="1129"/>
      <c r="D2" s="1129"/>
      <c r="E2" s="1129"/>
      <c r="F2" s="1129"/>
      <c r="G2" s="1129"/>
    </row>
    <row r="3" spans="1:7" ht="20.25" customHeight="1">
      <c r="A3" s="1220" t="s">
        <v>55</v>
      </c>
      <c r="B3" s="1221" t="s">
        <v>0</v>
      </c>
      <c r="C3" s="1221"/>
      <c r="D3" s="1221" t="s">
        <v>7</v>
      </c>
      <c r="E3" s="1221"/>
      <c r="F3" s="1221" t="s">
        <v>8</v>
      </c>
      <c r="G3" s="1222"/>
    </row>
    <row r="4" spans="1:7" ht="12.75" customHeight="1">
      <c r="A4" s="1220"/>
      <c r="B4" s="698" t="s">
        <v>4</v>
      </c>
      <c r="C4" s="699" t="s">
        <v>56</v>
      </c>
      <c r="D4" s="698" t="s">
        <v>4</v>
      </c>
      <c r="E4" s="699" t="s">
        <v>56</v>
      </c>
      <c r="F4" s="698" t="s">
        <v>4</v>
      </c>
      <c r="G4" s="700" t="s">
        <v>56</v>
      </c>
    </row>
    <row r="5" spans="1:7" ht="12.75" customHeight="1">
      <c r="A5" s="1219">
        <v>2014</v>
      </c>
      <c r="B5" s="1219"/>
      <c r="C5" s="1219"/>
      <c r="D5" s="1219"/>
      <c r="E5" s="1219"/>
      <c r="F5" s="1219"/>
      <c r="G5" s="1219"/>
    </row>
    <row r="6" spans="1:7" ht="12.75" customHeight="1">
      <c r="A6" s="705" t="s">
        <v>0</v>
      </c>
      <c r="B6" s="705"/>
      <c r="C6" s="705"/>
      <c r="D6" s="705"/>
      <c r="E6" s="705"/>
      <c r="F6" s="705"/>
      <c r="G6" s="705"/>
    </row>
    <row r="7" spans="1:7" ht="12.75" customHeight="1">
      <c r="A7" s="19" t="s">
        <v>57</v>
      </c>
      <c r="B7" s="20">
        <v>46950</v>
      </c>
      <c r="C7" s="21">
        <v>5.789516843548018</v>
      </c>
      <c r="D7" s="20">
        <v>28348</v>
      </c>
      <c r="E7" s="21">
        <v>6.8156354736179035</v>
      </c>
      <c r="F7" s="20">
        <v>18602</v>
      </c>
      <c r="G7" s="22">
        <v>4.7090988487997514</v>
      </c>
    </row>
    <row r="8" spans="1:7" ht="12.75" customHeight="1">
      <c r="A8" s="706" t="s">
        <v>191</v>
      </c>
      <c r="B8" s="707">
        <v>177140</v>
      </c>
      <c r="C8" s="708">
        <v>21.843557266583513</v>
      </c>
      <c r="D8" s="707">
        <v>104820</v>
      </c>
      <c r="E8" s="708">
        <v>25.201598361246951</v>
      </c>
      <c r="F8" s="707">
        <v>72320</v>
      </c>
      <c r="G8" s="709">
        <v>18.307817909106443</v>
      </c>
    </row>
    <row r="9" spans="1:7" ht="12.75" customHeight="1">
      <c r="A9" s="19" t="s">
        <v>192</v>
      </c>
      <c r="B9" s="20">
        <v>454163</v>
      </c>
      <c r="C9" s="21">
        <v>55.538462479134701</v>
      </c>
      <c r="D9" s="20">
        <v>230845</v>
      </c>
      <c r="E9" s="21">
        <v>54.974941028959812</v>
      </c>
      <c r="F9" s="20">
        <v>223318</v>
      </c>
      <c r="G9" s="22">
        <v>56.133251054770128</v>
      </c>
    </row>
    <row r="10" spans="1:7" ht="12.75" customHeight="1">
      <c r="A10" s="706" t="s">
        <v>193</v>
      </c>
      <c r="B10" s="707">
        <v>102183</v>
      </c>
      <c r="C10" s="708">
        <v>12.463783554338695</v>
      </c>
      <c r="D10" s="707">
        <v>54472</v>
      </c>
      <c r="E10" s="708">
        <v>12.929728977005691</v>
      </c>
      <c r="F10" s="707">
        <v>47711</v>
      </c>
      <c r="G10" s="709">
        <v>11.971245525408985</v>
      </c>
    </row>
    <row r="11" spans="1:7" ht="12.75" customHeight="1">
      <c r="A11" s="19" t="s">
        <v>194</v>
      </c>
      <c r="B11" s="20">
        <v>333072</v>
      </c>
      <c r="C11" s="21">
        <v>40.626496736352408</v>
      </c>
      <c r="D11" s="20">
        <v>151648</v>
      </c>
      <c r="E11" s="21">
        <v>35.995879349114389</v>
      </c>
      <c r="F11" s="20">
        <v>181424</v>
      </c>
      <c r="G11" s="22">
        <v>45.521394399652067</v>
      </c>
    </row>
    <row r="12" spans="1:7" ht="12.75" customHeight="1">
      <c r="A12" s="705" t="s">
        <v>58</v>
      </c>
      <c r="B12" s="705"/>
      <c r="C12" s="705"/>
      <c r="D12" s="705"/>
      <c r="E12" s="705"/>
      <c r="F12" s="705"/>
      <c r="G12" s="705"/>
    </row>
    <row r="13" spans="1:7" ht="12.75" customHeight="1">
      <c r="A13" s="19" t="s">
        <v>57</v>
      </c>
      <c r="B13" s="20">
        <v>37546</v>
      </c>
      <c r="C13" s="21">
        <v>5.0935108135020224</v>
      </c>
      <c r="D13" s="20">
        <v>23037</v>
      </c>
      <c r="E13" s="21">
        <v>6.0956538995832501</v>
      </c>
      <c r="F13" s="20">
        <v>14509</v>
      </c>
      <c r="G13" s="22">
        <v>4.0391526938356224</v>
      </c>
    </row>
    <row r="14" spans="1:7" ht="12.75" customHeight="1">
      <c r="A14" s="706" t="s">
        <v>191</v>
      </c>
      <c r="B14" s="707">
        <v>147392</v>
      </c>
      <c r="C14" s="708">
        <v>19.995279013042406</v>
      </c>
      <c r="D14" s="707">
        <v>87847</v>
      </c>
      <c r="E14" s="708">
        <v>23.244559105642654</v>
      </c>
      <c r="F14" s="707">
        <v>59545</v>
      </c>
      <c r="G14" s="709">
        <v>16.576700472426918</v>
      </c>
    </row>
    <row r="15" spans="1:7" ht="12.75" customHeight="1">
      <c r="A15" s="19" t="s">
        <v>192</v>
      </c>
      <c r="B15" s="20">
        <v>412290</v>
      </c>
      <c r="C15" s="21">
        <v>55.510600856577753</v>
      </c>
      <c r="D15" s="20">
        <v>210320</v>
      </c>
      <c r="E15" s="21">
        <v>55.203548649570855</v>
      </c>
      <c r="F15" s="20">
        <v>201970</v>
      </c>
      <c r="G15" s="22">
        <v>55.833999109840683</v>
      </c>
    </row>
    <row r="16" spans="1:7" ht="12.75" customHeight="1">
      <c r="A16" s="706" t="s">
        <v>193</v>
      </c>
      <c r="B16" s="707">
        <v>95204</v>
      </c>
      <c r="C16" s="708">
        <v>13.002967429299334</v>
      </c>
      <c r="D16" s="707">
        <v>50984</v>
      </c>
      <c r="E16" s="708">
        <v>13.579642965268709</v>
      </c>
      <c r="F16" s="707">
        <v>44220</v>
      </c>
      <c r="G16" s="709">
        <v>12.396033941921974</v>
      </c>
    </row>
    <row r="17" spans="1:7" ht="12.75" customHeight="1">
      <c r="A17" s="19" t="s">
        <v>194</v>
      </c>
      <c r="B17" s="20">
        <v>318725</v>
      </c>
      <c r="C17" s="21">
        <v>43.5314776049686</v>
      </c>
      <c r="D17" s="20">
        <v>145353</v>
      </c>
      <c r="E17" s="21">
        <v>38.714927113029631</v>
      </c>
      <c r="F17" s="20">
        <v>173372</v>
      </c>
      <c r="G17" s="22">
        <v>48.600750714131536</v>
      </c>
    </row>
    <row r="18" spans="1:7" ht="12.75" customHeight="1">
      <c r="A18" s="705" t="s">
        <v>223</v>
      </c>
      <c r="B18" s="705"/>
      <c r="C18" s="705"/>
      <c r="D18" s="705"/>
      <c r="E18" s="705"/>
      <c r="F18" s="705"/>
      <c r="G18" s="705"/>
    </row>
    <row r="19" spans="1:7" ht="12.75" customHeight="1">
      <c r="A19" s="19" t="s">
        <v>57</v>
      </c>
      <c r="B19" s="20">
        <v>9404</v>
      </c>
      <c r="C19" s="21">
        <v>12.740044300239111</v>
      </c>
      <c r="D19" s="20">
        <v>5311</v>
      </c>
      <c r="E19" s="21">
        <v>13.975948001368385</v>
      </c>
      <c r="F19" s="20">
        <v>4093</v>
      </c>
      <c r="G19" s="22">
        <v>11.4286512069471</v>
      </c>
    </row>
    <row r="20" spans="1:7" ht="12.75" customHeight="1">
      <c r="A20" s="706" t="s">
        <v>191</v>
      </c>
      <c r="B20" s="707">
        <v>29748</v>
      </c>
      <c r="C20" s="708">
        <v>40.30102486638804</v>
      </c>
      <c r="D20" s="707">
        <v>16973</v>
      </c>
      <c r="E20" s="708">
        <v>44.664614089102919</v>
      </c>
      <c r="F20" s="707">
        <v>12775</v>
      </c>
      <c r="G20" s="709">
        <v>35.670906222513857</v>
      </c>
    </row>
    <row r="21" spans="1:7" ht="12.75" customHeight="1">
      <c r="A21" s="19" t="s">
        <v>192</v>
      </c>
      <c r="B21" s="20">
        <v>41873</v>
      </c>
      <c r="C21" s="21">
        <v>55.814294473621075</v>
      </c>
      <c r="D21" s="20">
        <v>20525</v>
      </c>
      <c r="E21" s="21">
        <v>52.737059828620616</v>
      </c>
      <c r="F21" s="20">
        <v>21348</v>
      </c>
      <c r="G21" s="22">
        <v>59.131639083165986</v>
      </c>
    </row>
    <row r="22" spans="1:7" ht="12.75" customHeight="1">
      <c r="A22" s="706" t="s">
        <v>193</v>
      </c>
      <c r="B22" s="707">
        <v>6979</v>
      </c>
      <c r="C22" s="708">
        <v>7.9607154263813484</v>
      </c>
      <c r="D22" s="707">
        <v>3488</v>
      </c>
      <c r="E22" s="708">
        <v>7.6076920280635427</v>
      </c>
      <c r="F22" s="707">
        <v>3491</v>
      </c>
      <c r="G22" s="709">
        <v>8.3477470727488665</v>
      </c>
    </row>
    <row r="23" spans="1:7" ht="12.75" customHeight="1">
      <c r="A23" s="701" t="s">
        <v>194</v>
      </c>
      <c r="B23" s="702">
        <v>14347</v>
      </c>
      <c r="C23" s="703">
        <v>16.365150339918785</v>
      </c>
      <c r="D23" s="702">
        <v>6295</v>
      </c>
      <c r="E23" s="703">
        <v>13.730051982987385</v>
      </c>
      <c r="F23" s="702">
        <v>8052</v>
      </c>
      <c r="G23" s="704">
        <v>19.25409894866052</v>
      </c>
    </row>
    <row r="24" spans="1:7" ht="12.75" customHeight="1">
      <c r="A24" s="1219">
        <v>2004</v>
      </c>
      <c r="B24" s="1219"/>
      <c r="C24" s="1219"/>
      <c r="D24" s="1219"/>
      <c r="E24" s="1219"/>
      <c r="F24" s="1219"/>
      <c r="G24" s="1219"/>
    </row>
    <row r="25" spans="1:7" ht="12.75" customHeight="1">
      <c r="A25" s="705" t="s">
        <v>0</v>
      </c>
      <c r="B25" s="705"/>
      <c r="C25" s="705"/>
      <c r="D25" s="705"/>
      <c r="E25" s="705"/>
      <c r="F25" s="705"/>
      <c r="G25" s="705"/>
    </row>
    <row r="26" spans="1:7" ht="12.75" customHeight="1">
      <c r="A26" s="19" t="s">
        <v>57</v>
      </c>
      <c r="B26" s="20">
        <v>82212</v>
      </c>
      <c r="C26" s="21">
        <v>8.5</v>
      </c>
      <c r="D26" s="20">
        <v>52565</v>
      </c>
      <c r="E26" s="21">
        <v>10.5</v>
      </c>
      <c r="F26" s="20">
        <v>29647</v>
      </c>
      <c r="G26" s="22">
        <v>6.3</v>
      </c>
    </row>
    <row r="27" spans="1:7" ht="12.75" customHeight="1">
      <c r="A27" s="706" t="s">
        <v>191</v>
      </c>
      <c r="B27" s="707">
        <v>288124</v>
      </c>
      <c r="C27" s="708">
        <v>29.6</v>
      </c>
      <c r="D27" s="707">
        <v>167782</v>
      </c>
      <c r="E27" s="708">
        <v>33.6</v>
      </c>
      <c r="F27" s="707">
        <v>120342</v>
      </c>
      <c r="G27" s="709">
        <v>25.5</v>
      </c>
    </row>
    <row r="28" spans="1:7" ht="12.75" customHeight="1">
      <c r="A28" s="19" t="s">
        <v>192</v>
      </c>
      <c r="B28" s="20">
        <v>499140</v>
      </c>
      <c r="C28" s="21">
        <v>52.2</v>
      </c>
      <c r="D28" s="20">
        <v>241224</v>
      </c>
      <c r="E28" s="21">
        <v>49.1</v>
      </c>
      <c r="F28" s="20">
        <v>257916</v>
      </c>
      <c r="G28" s="22">
        <v>55.5</v>
      </c>
    </row>
    <row r="29" spans="1:7" ht="12.75" customHeight="1">
      <c r="A29" s="706" t="s">
        <v>193</v>
      </c>
      <c r="B29" s="707">
        <v>123396</v>
      </c>
      <c r="C29" s="708">
        <v>13.2</v>
      </c>
      <c r="D29" s="707">
        <v>66777</v>
      </c>
      <c r="E29" s="708">
        <v>14</v>
      </c>
      <c r="F29" s="707">
        <v>56619</v>
      </c>
      <c r="G29" s="709">
        <v>12.4</v>
      </c>
    </row>
    <row r="30" spans="1:7" ht="12.75" customHeight="1">
      <c r="A30" s="19" t="s">
        <v>194</v>
      </c>
      <c r="B30" s="20">
        <v>263509</v>
      </c>
      <c r="C30" s="21">
        <v>28.3</v>
      </c>
      <c r="D30" s="20">
        <v>116421</v>
      </c>
      <c r="E30" s="21">
        <v>24.4</v>
      </c>
      <c r="F30" s="20">
        <v>147088</v>
      </c>
      <c r="G30" s="22">
        <v>32.299999999999997</v>
      </c>
    </row>
    <row r="31" spans="1:7" ht="12.75" customHeight="1">
      <c r="A31" s="705" t="s">
        <v>58</v>
      </c>
      <c r="B31" s="705"/>
      <c r="C31" s="705"/>
      <c r="D31" s="705"/>
      <c r="E31" s="705"/>
      <c r="F31" s="705"/>
      <c r="G31" s="705"/>
    </row>
    <row r="32" spans="1:7" ht="12.75" customHeight="1">
      <c r="A32" s="19" t="s">
        <v>57</v>
      </c>
      <c r="B32" s="20">
        <v>66910</v>
      </c>
      <c r="C32" s="21">
        <v>7.6</v>
      </c>
      <c r="D32" s="20">
        <v>43028</v>
      </c>
      <c r="E32" s="21">
        <v>9.5</v>
      </c>
      <c r="F32" s="20">
        <v>23882</v>
      </c>
      <c r="G32" s="22">
        <v>5.6</v>
      </c>
    </row>
    <row r="33" spans="1:7" ht="12.75" customHeight="1">
      <c r="A33" s="706" t="s">
        <v>191</v>
      </c>
      <c r="B33" s="707">
        <v>247769</v>
      </c>
      <c r="C33" s="708">
        <v>28.2</v>
      </c>
      <c r="D33" s="707">
        <v>145879</v>
      </c>
      <c r="E33" s="708">
        <v>32.299999999999997</v>
      </c>
      <c r="F33" s="707">
        <v>101890</v>
      </c>
      <c r="G33" s="709">
        <v>23.8</v>
      </c>
    </row>
    <row r="34" spans="1:7" ht="12.75" customHeight="1">
      <c r="A34" s="19" t="s">
        <v>192</v>
      </c>
      <c r="B34" s="20">
        <v>466325</v>
      </c>
      <c r="C34" s="21">
        <v>53.9</v>
      </c>
      <c r="D34" s="20">
        <v>225948</v>
      </c>
      <c r="E34" s="21">
        <v>50.9</v>
      </c>
      <c r="F34" s="20">
        <v>240377</v>
      </c>
      <c r="G34" s="22">
        <v>57.1</v>
      </c>
    </row>
    <row r="35" spans="1:7" ht="12.75" customHeight="1">
      <c r="A35" s="706" t="s">
        <v>193</v>
      </c>
      <c r="B35" s="707">
        <v>116466</v>
      </c>
      <c r="C35" s="708">
        <v>14</v>
      </c>
      <c r="D35" s="707">
        <v>63067</v>
      </c>
      <c r="E35" s="708">
        <v>14.8</v>
      </c>
      <c r="F35" s="707">
        <v>53399</v>
      </c>
      <c r="G35" s="709">
        <v>13.1</v>
      </c>
    </row>
    <row r="36" spans="1:7" ht="12.75" customHeight="1">
      <c r="A36" s="19" t="s">
        <v>194</v>
      </c>
      <c r="B36" s="20">
        <v>254514</v>
      </c>
      <c r="C36" s="21">
        <v>30.5</v>
      </c>
      <c r="D36" s="20">
        <v>112407</v>
      </c>
      <c r="E36" s="21">
        <v>26.3</v>
      </c>
      <c r="F36" s="20">
        <v>142107</v>
      </c>
      <c r="G36" s="22">
        <v>34.9</v>
      </c>
    </row>
    <row r="37" spans="1:7" ht="12.75" customHeight="1">
      <c r="A37" s="705" t="s">
        <v>223</v>
      </c>
      <c r="B37" s="705"/>
      <c r="C37" s="705"/>
      <c r="D37" s="705"/>
      <c r="E37" s="705"/>
      <c r="F37" s="705"/>
      <c r="G37" s="705"/>
    </row>
    <row r="38" spans="1:7" ht="12.75" customHeight="1">
      <c r="A38" s="19" t="s">
        <v>57</v>
      </c>
      <c r="B38" s="20">
        <v>15302</v>
      </c>
      <c r="C38" s="21">
        <v>16.399999999999999</v>
      </c>
      <c r="D38" s="20">
        <v>9537</v>
      </c>
      <c r="E38" s="21">
        <v>19.7</v>
      </c>
      <c r="F38" s="20">
        <v>5765</v>
      </c>
      <c r="G38" s="22">
        <v>12.9</v>
      </c>
    </row>
    <row r="39" spans="1:7" ht="12.75" customHeight="1">
      <c r="A39" s="706" t="s">
        <v>191</v>
      </c>
      <c r="B39" s="707">
        <v>40355</v>
      </c>
      <c r="C39" s="708">
        <v>43.3</v>
      </c>
      <c r="D39" s="707">
        <v>21903</v>
      </c>
      <c r="E39" s="708">
        <v>45.3</v>
      </c>
      <c r="F39" s="707">
        <v>18452</v>
      </c>
      <c r="G39" s="709">
        <v>41.2</v>
      </c>
    </row>
    <row r="40" spans="1:7" ht="12.75" customHeight="1">
      <c r="A40" s="19" t="s">
        <v>192</v>
      </c>
      <c r="B40" s="20">
        <v>32815</v>
      </c>
      <c r="C40" s="21">
        <v>36.200000000000003</v>
      </c>
      <c r="D40" s="20">
        <v>15276</v>
      </c>
      <c r="E40" s="21">
        <v>32.200000000000003</v>
      </c>
      <c r="F40" s="20">
        <v>17539</v>
      </c>
      <c r="G40" s="22">
        <v>40.4</v>
      </c>
    </row>
    <row r="41" spans="1:7" ht="12.75" customHeight="1">
      <c r="A41" s="706" t="s">
        <v>193</v>
      </c>
      <c r="B41" s="707">
        <v>6930</v>
      </c>
      <c r="C41" s="708">
        <v>7.1</v>
      </c>
      <c r="D41" s="707">
        <v>3710</v>
      </c>
      <c r="E41" s="708">
        <v>7.5</v>
      </c>
      <c r="F41" s="707">
        <v>3220</v>
      </c>
      <c r="G41" s="709">
        <v>6.7</v>
      </c>
    </row>
    <row r="42" spans="1:7" ht="12.75" customHeight="1">
      <c r="A42" s="701" t="s">
        <v>194</v>
      </c>
      <c r="B42" s="702">
        <v>8995</v>
      </c>
      <c r="C42" s="703">
        <v>9.1999999999999993</v>
      </c>
      <c r="D42" s="702">
        <v>4014</v>
      </c>
      <c r="E42" s="703">
        <v>8.1</v>
      </c>
      <c r="F42" s="702">
        <v>4981</v>
      </c>
      <c r="G42" s="704">
        <v>10.4</v>
      </c>
    </row>
    <row r="43" spans="1:7" ht="38.25" customHeight="1">
      <c r="A43" s="1218" t="s">
        <v>195</v>
      </c>
      <c r="B43" s="1218"/>
      <c r="C43" s="1218"/>
      <c r="D43" s="1218"/>
      <c r="E43" s="1218"/>
      <c r="F43" s="1218"/>
      <c r="G43" s="1218"/>
    </row>
    <row r="44" spans="1:7">
      <c r="A44" s="1218" t="s">
        <v>59</v>
      </c>
      <c r="B44" s="1218"/>
      <c r="C44" s="1218"/>
      <c r="D44" s="1218"/>
      <c r="E44" s="1218"/>
      <c r="F44" s="1218"/>
      <c r="G44" s="1218"/>
    </row>
    <row r="45" spans="1:7" ht="15.75">
      <c r="A45" s="23"/>
      <c r="B45" s="24"/>
      <c r="C45" s="23"/>
      <c r="D45" s="24"/>
      <c r="E45" s="23"/>
      <c r="F45" s="24"/>
      <c r="G45" s="23"/>
    </row>
  </sheetData>
  <mergeCells count="9">
    <mergeCell ref="A2:G2"/>
    <mergeCell ref="A43:G43"/>
    <mergeCell ref="A44:G44"/>
    <mergeCell ref="A24:G24"/>
    <mergeCell ref="A3:A4"/>
    <mergeCell ref="B3:C3"/>
    <mergeCell ref="D3:E3"/>
    <mergeCell ref="F3:G3"/>
    <mergeCell ref="A5:G5"/>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T29"/>
  <sheetViews>
    <sheetView workbookViewId="0"/>
  </sheetViews>
  <sheetFormatPr baseColWidth="10" defaultRowHeight="15"/>
  <cols>
    <col min="1" max="1" width="8.7109375" customWidth="1"/>
    <col min="2" max="19" width="7.7109375" customWidth="1"/>
  </cols>
  <sheetData>
    <row r="1" spans="1:19" ht="25.5" customHeight="1">
      <c r="A1" s="963" t="s">
        <v>248</v>
      </c>
      <c r="B1" s="69"/>
    </row>
    <row r="2" spans="1:19">
      <c r="A2" s="240" t="s">
        <v>246</v>
      </c>
      <c r="B2" s="353"/>
      <c r="C2" s="353"/>
      <c r="D2" s="353"/>
      <c r="E2" s="353"/>
      <c r="F2" s="353"/>
      <c r="G2" s="353"/>
      <c r="H2" s="353"/>
      <c r="I2" s="353"/>
      <c r="J2" s="353"/>
      <c r="K2" s="353"/>
      <c r="L2" s="353"/>
      <c r="M2" s="353"/>
      <c r="N2" s="353"/>
      <c r="O2" s="353"/>
      <c r="P2" s="353"/>
      <c r="Q2" s="353"/>
      <c r="R2" s="353"/>
    </row>
    <row r="3" spans="1:19" ht="12.75" customHeight="1">
      <c r="A3" s="1138" t="s">
        <v>178</v>
      </c>
      <c r="B3" s="1136" t="s">
        <v>179</v>
      </c>
      <c r="C3" s="1136"/>
      <c r="D3" s="1136"/>
      <c r="E3" s="1136"/>
      <c r="F3" s="1136"/>
      <c r="G3" s="1136"/>
      <c r="H3" s="1136" t="s">
        <v>180</v>
      </c>
      <c r="I3" s="1136"/>
      <c r="J3" s="1136"/>
      <c r="K3" s="1136"/>
      <c r="L3" s="1136"/>
      <c r="M3" s="1136"/>
      <c r="N3" s="1223" t="s">
        <v>181</v>
      </c>
      <c r="O3" s="1223"/>
      <c r="P3" s="1223"/>
      <c r="Q3" s="1223"/>
      <c r="R3" s="1223"/>
      <c r="S3" s="1224"/>
    </row>
    <row r="4" spans="1:19" ht="12.75" customHeight="1">
      <c r="A4" s="1138"/>
      <c r="B4" s="1136" t="s">
        <v>60</v>
      </c>
      <c r="C4" s="1136"/>
      <c r="D4" s="1136"/>
      <c r="E4" s="1136" t="s">
        <v>182</v>
      </c>
      <c r="F4" s="1136"/>
      <c r="G4" s="1136"/>
      <c r="H4" s="1136" t="s">
        <v>60</v>
      </c>
      <c r="I4" s="1136"/>
      <c r="J4" s="1136"/>
      <c r="K4" s="1136" t="s">
        <v>182</v>
      </c>
      <c r="L4" s="1136"/>
      <c r="M4" s="1136"/>
      <c r="N4" s="1223" t="s">
        <v>60</v>
      </c>
      <c r="O4" s="1223"/>
      <c r="P4" s="1223"/>
      <c r="Q4" s="1223" t="s">
        <v>183</v>
      </c>
      <c r="R4" s="1223"/>
      <c r="S4" s="1224"/>
    </row>
    <row r="5" spans="1:19" ht="26.25" customHeight="1">
      <c r="A5" s="1138"/>
      <c r="B5" s="570" t="s">
        <v>6</v>
      </c>
      <c r="C5" s="570" t="s">
        <v>212</v>
      </c>
      <c r="D5" s="570" t="s">
        <v>50</v>
      </c>
      <c r="E5" s="570" t="s">
        <v>6</v>
      </c>
      <c r="F5" s="570" t="s">
        <v>212</v>
      </c>
      <c r="G5" s="570" t="s">
        <v>50</v>
      </c>
      <c r="H5" s="570" t="s">
        <v>6</v>
      </c>
      <c r="I5" s="570" t="s">
        <v>212</v>
      </c>
      <c r="J5" s="570" t="s">
        <v>50</v>
      </c>
      <c r="K5" s="570" t="s">
        <v>6</v>
      </c>
      <c r="L5" s="570" t="s">
        <v>212</v>
      </c>
      <c r="M5" s="570" t="s">
        <v>50</v>
      </c>
      <c r="N5" s="710" t="s">
        <v>6</v>
      </c>
      <c r="O5" s="570" t="s">
        <v>212</v>
      </c>
      <c r="P5" s="710" t="s">
        <v>50</v>
      </c>
      <c r="Q5" s="710" t="s">
        <v>6</v>
      </c>
      <c r="R5" s="570" t="s">
        <v>212</v>
      </c>
      <c r="S5" s="711" t="s">
        <v>50</v>
      </c>
    </row>
    <row r="6" spans="1:19" ht="14.25" customHeight="1">
      <c r="A6" s="1139"/>
      <c r="B6" s="1202" t="s">
        <v>197</v>
      </c>
      <c r="C6" s="1202"/>
      <c r="D6" s="1202"/>
      <c r="E6" s="1202"/>
      <c r="F6" s="1202"/>
      <c r="G6" s="1202"/>
      <c r="H6" s="1202"/>
      <c r="I6" s="1202"/>
      <c r="J6" s="1202"/>
      <c r="K6" s="1202"/>
      <c r="L6" s="1202"/>
      <c r="M6" s="1202"/>
      <c r="N6" s="1202"/>
      <c r="O6" s="1202"/>
      <c r="P6" s="1202"/>
      <c r="Q6" s="1202"/>
      <c r="R6" s="1202"/>
      <c r="S6" s="1203"/>
    </row>
    <row r="7" spans="1:19" ht="12.75" customHeight="1">
      <c r="A7" s="540" t="s">
        <v>0</v>
      </c>
      <c r="B7" s="560"/>
      <c r="C7" s="560"/>
      <c r="D7" s="560"/>
      <c r="E7" s="560"/>
      <c r="F7" s="560"/>
      <c r="G7" s="560"/>
      <c r="H7" s="560"/>
      <c r="I7" s="560"/>
      <c r="J7" s="560"/>
      <c r="K7" s="560"/>
      <c r="L7" s="560"/>
      <c r="M7" s="560"/>
      <c r="N7" s="560"/>
      <c r="O7" s="560"/>
      <c r="P7" s="560"/>
      <c r="Q7" s="560"/>
      <c r="R7" s="560"/>
      <c r="S7" s="560"/>
    </row>
    <row r="8" spans="1:19" ht="12.75" customHeight="1">
      <c r="A8" s="712" t="s">
        <v>196</v>
      </c>
      <c r="B8" s="273">
        <v>1</v>
      </c>
      <c r="C8" s="273">
        <v>1.2</v>
      </c>
      <c r="D8" s="273">
        <f>B8-C8</f>
        <v>-0.19999999999999996</v>
      </c>
      <c r="E8" s="273">
        <v>1</v>
      </c>
      <c r="F8" s="273">
        <v>1</v>
      </c>
      <c r="G8" s="273">
        <f>E8-F8</f>
        <v>0</v>
      </c>
      <c r="H8" s="273">
        <v>1</v>
      </c>
      <c r="I8" s="273">
        <v>1</v>
      </c>
      <c r="J8" s="273">
        <f>H8-I8</f>
        <v>0</v>
      </c>
      <c r="K8" s="273">
        <v>1</v>
      </c>
      <c r="L8" s="273">
        <v>1</v>
      </c>
      <c r="M8" s="273">
        <f>K8-L8</f>
        <v>0</v>
      </c>
      <c r="N8" s="51">
        <v>1</v>
      </c>
      <c r="O8" s="51">
        <v>1</v>
      </c>
      <c r="P8" s="51">
        <f>N8-O8</f>
        <v>0</v>
      </c>
      <c r="Q8" s="273" t="s">
        <v>88</v>
      </c>
      <c r="R8" s="273" t="s">
        <v>88</v>
      </c>
      <c r="S8" s="52" t="s">
        <v>88</v>
      </c>
    </row>
    <row r="9" spans="1:19" ht="12.75" customHeight="1">
      <c r="A9" s="713" t="s">
        <v>184</v>
      </c>
      <c r="B9" s="542">
        <v>3.8</v>
      </c>
      <c r="C9" s="542">
        <v>3.6</v>
      </c>
      <c r="D9" s="542">
        <f>B9-C9</f>
        <v>0.19999999999999973</v>
      </c>
      <c r="E9" s="542">
        <v>3.8</v>
      </c>
      <c r="F9" s="542">
        <v>3.7</v>
      </c>
      <c r="G9" s="542">
        <f>E9-F9</f>
        <v>9.9999999999999645E-2</v>
      </c>
      <c r="H9" s="542">
        <v>4</v>
      </c>
      <c r="I9" s="542">
        <v>3.7</v>
      </c>
      <c r="J9" s="542">
        <f>H9-I9</f>
        <v>0.29999999999999982</v>
      </c>
      <c r="K9" s="542">
        <v>4</v>
      </c>
      <c r="L9" s="542">
        <v>3.7</v>
      </c>
      <c r="M9" s="542">
        <f>K9-L9</f>
        <v>0.29999999999999982</v>
      </c>
      <c r="N9" s="714">
        <v>4</v>
      </c>
      <c r="O9" s="714">
        <v>3.8</v>
      </c>
      <c r="P9" s="714">
        <f>N9-O9</f>
        <v>0.20000000000000018</v>
      </c>
      <c r="Q9" s="542" t="s">
        <v>88</v>
      </c>
      <c r="R9" s="542" t="s">
        <v>88</v>
      </c>
      <c r="S9" s="715" t="s">
        <v>88</v>
      </c>
    </row>
    <row r="10" spans="1:19" ht="12.75" customHeight="1">
      <c r="A10" s="716" t="s">
        <v>185</v>
      </c>
      <c r="B10" s="273">
        <v>2.5</v>
      </c>
      <c r="C10" s="273">
        <v>2.8</v>
      </c>
      <c r="D10" s="273">
        <f>B10-C10</f>
        <v>-0.29999999999999982</v>
      </c>
      <c r="E10" s="273">
        <v>2.4</v>
      </c>
      <c r="F10" s="273">
        <v>2.7</v>
      </c>
      <c r="G10" s="273">
        <f>E10-F10</f>
        <v>-0.30000000000000027</v>
      </c>
      <c r="H10" s="273">
        <v>2.5299999999999998</v>
      </c>
      <c r="I10" s="273">
        <v>2.66</v>
      </c>
      <c r="J10" s="273">
        <f>H10-I10</f>
        <v>-0.13000000000000034</v>
      </c>
      <c r="K10" s="273">
        <v>2.5299999999999998</v>
      </c>
      <c r="L10" s="273">
        <v>2.69</v>
      </c>
      <c r="M10" s="273">
        <f>K10-L10</f>
        <v>-0.16000000000000014</v>
      </c>
      <c r="N10" s="51">
        <v>2.633397557718943</v>
      </c>
      <c r="O10" s="51">
        <v>2.7536962025316458</v>
      </c>
      <c r="P10" s="51">
        <f>N10-O10</f>
        <v>-0.1202986448127028</v>
      </c>
      <c r="Q10" s="273" t="s">
        <v>88</v>
      </c>
      <c r="R10" s="273" t="s">
        <v>88</v>
      </c>
      <c r="S10" s="52" t="s">
        <v>88</v>
      </c>
    </row>
    <row r="11" spans="1:19" ht="12.75" customHeight="1">
      <c r="A11" s="717" t="s">
        <v>186</v>
      </c>
      <c r="B11" s="542">
        <v>2.5</v>
      </c>
      <c r="C11" s="542">
        <v>2.9</v>
      </c>
      <c r="D11" s="542">
        <f>B11-C11</f>
        <v>-0.39999999999999991</v>
      </c>
      <c r="E11" s="542">
        <v>2.5</v>
      </c>
      <c r="F11" s="542">
        <v>2.8</v>
      </c>
      <c r="G11" s="542">
        <f>E11-F11</f>
        <v>-0.29999999999999982</v>
      </c>
      <c r="H11" s="542">
        <v>2.6</v>
      </c>
      <c r="I11" s="542">
        <v>2.8</v>
      </c>
      <c r="J11" s="542">
        <f>H11-I11</f>
        <v>-0.19999999999999973</v>
      </c>
      <c r="K11" s="542">
        <v>2.6</v>
      </c>
      <c r="L11" s="542">
        <v>2.8</v>
      </c>
      <c r="M11" s="542">
        <f>K11-L11</f>
        <v>-0.19999999999999973</v>
      </c>
      <c r="N11" s="714" t="s">
        <v>88</v>
      </c>
      <c r="O11" s="714" t="s">
        <v>88</v>
      </c>
      <c r="P11" s="714" t="s">
        <v>88</v>
      </c>
      <c r="Q11" s="714" t="s">
        <v>88</v>
      </c>
      <c r="R11" s="714" t="s">
        <v>88</v>
      </c>
      <c r="S11" s="715" t="s">
        <v>88</v>
      </c>
    </row>
    <row r="12" spans="1:19" ht="12.75" customHeight="1">
      <c r="A12" s="540" t="s">
        <v>38</v>
      </c>
      <c r="B12" s="560"/>
      <c r="C12" s="560"/>
      <c r="D12" s="560"/>
      <c r="E12" s="560"/>
      <c r="F12" s="560"/>
      <c r="G12" s="560"/>
      <c r="H12" s="560"/>
      <c r="I12" s="560"/>
      <c r="J12" s="560"/>
      <c r="K12" s="560"/>
      <c r="L12" s="560"/>
      <c r="M12" s="560"/>
      <c r="N12" s="560"/>
      <c r="O12" s="560"/>
      <c r="P12" s="560"/>
      <c r="Q12" s="560"/>
      <c r="R12" s="560"/>
      <c r="S12" s="560"/>
    </row>
    <row r="13" spans="1:19" ht="12.75" customHeight="1">
      <c r="A13" s="712" t="s">
        <v>196</v>
      </c>
      <c r="B13" s="273">
        <v>1</v>
      </c>
      <c r="C13" s="273">
        <v>1.2</v>
      </c>
      <c r="D13" s="273">
        <f>B13-C13</f>
        <v>-0.19999999999999996</v>
      </c>
      <c r="E13" s="273">
        <v>1</v>
      </c>
      <c r="F13" s="273">
        <v>1</v>
      </c>
      <c r="G13" s="273">
        <f>E13-F13</f>
        <v>0</v>
      </c>
      <c r="H13" s="273">
        <v>1</v>
      </c>
      <c r="I13" s="273">
        <v>1</v>
      </c>
      <c r="J13" s="273">
        <f>H13-I13</f>
        <v>0</v>
      </c>
      <c r="K13" s="273">
        <v>1</v>
      </c>
      <c r="L13" s="273">
        <v>1</v>
      </c>
      <c r="M13" s="273">
        <f>K13-L13</f>
        <v>0</v>
      </c>
      <c r="N13" s="51">
        <v>1</v>
      </c>
      <c r="O13" s="51">
        <v>1</v>
      </c>
      <c r="P13" s="51">
        <f>N13-O13</f>
        <v>0</v>
      </c>
      <c r="Q13" s="273" t="s">
        <v>88</v>
      </c>
      <c r="R13" s="273" t="s">
        <v>88</v>
      </c>
      <c r="S13" s="52" t="s">
        <v>88</v>
      </c>
    </row>
    <row r="14" spans="1:19" ht="12.75" customHeight="1">
      <c r="A14" s="713" t="s">
        <v>184</v>
      </c>
      <c r="B14" s="542">
        <v>3.6</v>
      </c>
      <c r="C14" s="542">
        <v>3.5</v>
      </c>
      <c r="D14" s="542">
        <f>B14-C14</f>
        <v>0.10000000000000009</v>
      </c>
      <c r="E14" s="542">
        <v>3.6</v>
      </c>
      <c r="F14" s="542">
        <v>3.6</v>
      </c>
      <c r="G14" s="542">
        <f>E14-F14</f>
        <v>0</v>
      </c>
      <c r="H14" s="542">
        <v>4</v>
      </c>
      <c r="I14" s="542">
        <v>3.7</v>
      </c>
      <c r="J14" s="542">
        <f>H14-I14</f>
        <v>0.29999999999999982</v>
      </c>
      <c r="K14" s="542">
        <v>4</v>
      </c>
      <c r="L14" s="542">
        <v>3.7</v>
      </c>
      <c r="M14" s="542">
        <f>K14-L14</f>
        <v>0.29999999999999982</v>
      </c>
      <c r="N14" s="714">
        <v>4</v>
      </c>
      <c r="O14" s="714">
        <v>3.8</v>
      </c>
      <c r="P14" s="714">
        <f>N14-O14</f>
        <v>0.20000000000000018</v>
      </c>
      <c r="Q14" s="542" t="s">
        <v>88</v>
      </c>
      <c r="R14" s="542" t="s">
        <v>88</v>
      </c>
      <c r="S14" s="715" t="s">
        <v>88</v>
      </c>
    </row>
    <row r="15" spans="1:19" ht="12.75" customHeight="1">
      <c r="A15" s="716" t="s">
        <v>185</v>
      </c>
      <c r="B15" s="273">
        <v>2.4</v>
      </c>
      <c r="C15" s="273">
        <v>2.7</v>
      </c>
      <c r="D15" s="273">
        <f>B15-C15</f>
        <v>-0.30000000000000027</v>
      </c>
      <c r="E15" s="273">
        <v>2.2999999999999998</v>
      </c>
      <c r="F15" s="273">
        <v>2.5</v>
      </c>
      <c r="G15" s="273">
        <f>E15-F15</f>
        <v>-0.20000000000000018</v>
      </c>
      <c r="H15" s="273">
        <v>2.48</v>
      </c>
      <c r="I15" s="273">
        <v>2.56</v>
      </c>
      <c r="J15" s="273">
        <f>H15-I15</f>
        <v>-8.0000000000000071E-2</v>
      </c>
      <c r="K15" s="273">
        <v>2.4700000000000002</v>
      </c>
      <c r="L15" s="273">
        <v>2.64</v>
      </c>
      <c r="M15" s="273">
        <f>K15-L15</f>
        <v>-0.16999999999999993</v>
      </c>
      <c r="N15" s="51">
        <v>2.43745932642915</v>
      </c>
      <c r="O15" s="51">
        <v>2.7</v>
      </c>
      <c r="P15" s="51">
        <f>N15-O15</f>
        <v>-0.2625406735708502</v>
      </c>
      <c r="Q15" s="273" t="s">
        <v>88</v>
      </c>
      <c r="R15" s="273" t="s">
        <v>88</v>
      </c>
      <c r="S15" s="52" t="s">
        <v>88</v>
      </c>
    </row>
    <row r="16" spans="1:19" ht="12.75" customHeight="1">
      <c r="A16" s="717" t="s">
        <v>186</v>
      </c>
      <c r="B16" s="542">
        <v>2.4</v>
      </c>
      <c r="C16" s="542">
        <v>2.9</v>
      </c>
      <c r="D16" s="542">
        <f>B16-C16</f>
        <v>-0.5</v>
      </c>
      <c r="E16" s="542">
        <v>2.4</v>
      </c>
      <c r="F16" s="542">
        <v>2.7</v>
      </c>
      <c r="G16" s="542">
        <f>E16-F16</f>
        <v>-0.30000000000000027</v>
      </c>
      <c r="H16" s="542">
        <v>2.5</v>
      </c>
      <c r="I16" s="542">
        <v>2.8</v>
      </c>
      <c r="J16" s="542">
        <f>H16-I16</f>
        <v>-0.29999999999999982</v>
      </c>
      <c r="K16" s="542">
        <v>2.5</v>
      </c>
      <c r="L16" s="542">
        <v>2.1</v>
      </c>
      <c r="M16" s="542">
        <f>K16-L16</f>
        <v>0.39999999999999991</v>
      </c>
      <c r="N16" s="714" t="s">
        <v>88</v>
      </c>
      <c r="O16" s="714" t="s">
        <v>88</v>
      </c>
      <c r="P16" s="714" t="s">
        <v>88</v>
      </c>
      <c r="Q16" s="714" t="s">
        <v>88</v>
      </c>
      <c r="R16" s="714" t="s">
        <v>88</v>
      </c>
      <c r="S16" s="715" t="s">
        <v>88</v>
      </c>
    </row>
    <row r="17" spans="1:20" ht="12.75" customHeight="1">
      <c r="A17" s="718" t="s">
        <v>187</v>
      </c>
      <c r="B17" s="560"/>
      <c r="C17" s="560"/>
      <c r="D17" s="560"/>
      <c r="E17" s="560"/>
      <c r="F17" s="560"/>
      <c r="G17" s="560"/>
      <c r="H17" s="560"/>
      <c r="I17" s="560"/>
      <c r="J17" s="560"/>
      <c r="K17" s="560"/>
      <c r="L17" s="560"/>
      <c r="M17" s="560"/>
      <c r="N17" s="560"/>
      <c r="O17" s="560"/>
      <c r="P17" s="560"/>
      <c r="Q17" s="560"/>
      <c r="R17" s="560"/>
      <c r="S17" s="560"/>
    </row>
    <row r="18" spans="1:20" ht="12.75" customHeight="1">
      <c r="A18" s="712" t="s">
        <v>196</v>
      </c>
      <c r="B18" s="273">
        <v>1</v>
      </c>
      <c r="C18" s="273">
        <v>1.7</v>
      </c>
      <c r="D18" s="273">
        <f>B18-C18</f>
        <v>-0.7</v>
      </c>
      <c r="E18" s="273">
        <v>1</v>
      </c>
      <c r="F18" s="273">
        <v>1.2</v>
      </c>
      <c r="G18" s="273">
        <f>E18-F18</f>
        <v>-0.19999999999999996</v>
      </c>
      <c r="H18" s="273">
        <v>1</v>
      </c>
      <c r="I18" s="273">
        <v>1</v>
      </c>
      <c r="J18" s="273">
        <f>H18-I18</f>
        <v>0</v>
      </c>
      <c r="K18" s="273">
        <v>1</v>
      </c>
      <c r="L18" s="273">
        <v>1</v>
      </c>
      <c r="M18" s="273">
        <f>K18-L18</f>
        <v>0</v>
      </c>
      <c r="N18" s="51">
        <v>1</v>
      </c>
      <c r="O18" s="51">
        <v>1</v>
      </c>
      <c r="P18" s="51">
        <f>N18-O18</f>
        <v>0</v>
      </c>
      <c r="Q18" s="51" t="s">
        <v>88</v>
      </c>
      <c r="R18" s="51" t="s">
        <v>88</v>
      </c>
      <c r="S18" s="52" t="s">
        <v>88</v>
      </c>
    </row>
    <row r="19" spans="1:20" ht="12.75" customHeight="1">
      <c r="A19" s="713" t="s">
        <v>184</v>
      </c>
      <c r="B19" s="542">
        <v>3.8</v>
      </c>
      <c r="C19" s="542">
        <v>3.6</v>
      </c>
      <c r="D19" s="542">
        <f>B19-C19</f>
        <v>0.19999999999999973</v>
      </c>
      <c r="E19" s="542">
        <v>3.8</v>
      </c>
      <c r="F19" s="542">
        <v>3.7</v>
      </c>
      <c r="G19" s="542">
        <f>E19-F19</f>
        <v>9.9999999999999645E-2</v>
      </c>
      <c r="H19" s="542">
        <v>3.8</v>
      </c>
      <c r="I19" s="542">
        <v>3.7</v>
      </c>
      <c r="J19" s="542">
        <f>H19-I19</f>
        <v>9.9999999999999645E-2</v>
      </c>
      <c r="K19" s="542">
        <v>3.8</v>
      </c>
      <c r="L19" s="542">
        <v>3.7</v>
      </c>
      <c r="M19" s="542">
        <f>K19-L19</f>
        <v>9.9999999999999645E-2</v>
      </c>
      <c r="N19" s="714">
        <v>3.9</v>
      </c>
      <c r="O19" s="714">
        <v>3.7</v>
      </c>
      <c r="P19" s="714">
        <f>N19-O19</f>
        <v>0.19999999999999973</v>
      </c>
      <c r="Q19" s="542" t="s">
        <v>88</v>
      </c>
      <c r="R19" s="542" t="s">
        <v>88</v>
      </c>
      <c r="S19" s="715" t="s">
        <v>88</v>
      </c>
    </row>
    <row r="20" spans="1:20" ht="12.75" customHeight="1">
      <c r="A20" s="716" t="s">
        <v>185</v>
      </c>
      <c r="B20" s="273">
        <v>2.6</v>
      </c>
      <c r="C20" s="273">
        <v>2.8</v>
      </c>
      <c r="D20" s="273">
        <f>B20-C20</f>
        <v>-0.19999999999999973</v>
      </c>
      <c r="E20" s="273">
        <v>2.5</v>
      </c>
      <c r="F20" s="273">
        <v>2.8</v>
      </c>
      <c r="G20" s="273">
        <f>E20-F20</f>
        <v>-0.29999999999999982</v>
      </c>
      <c r="H20" s="273">
        <v>2.64</v>
      </c>
      <c r="I20" s="273">
        <v>2.71</v>
      </c>
      <c r="J20" s="273">
        <f>H20-I20</f>
        <v>-6.999999999999984E-2</v>
      </c>
      <c r="K20" s="273">
        <v>2.65</v>
      </c>
      <c r="L20" s="273">
        <v>2.6</v>
      </c>
      <c r="M20" s="273">
        <f>K20-L20</f>
        <v>4.9999999999999822E-2</v>
      </c>
      <c r="N20" s="51">
        <v>2.6718065385911691</v>
      </c>
      <c r="O20" s="51">
        <v>2.85</v>
      </c>
      <c r="P20" s="51">
        <f>N20-O20</f>
        <v>-0.17819346140883097</v>
      </c>
      <c r="Q20" s="273" t="s">
        <v>88</v>
      </c>
      <c r="R20" s="273" t="s">
        <v>88</v>
      </c>
      <c r="S20" s="52" t="s">
        <v>88</v>
      </c>
    </row>
    <row r="21" spans="1:20" ht="12.75" customHeight="1">
      <c r="A21" s="717" t="s">
        <v>186</v>
      </c>
      <c r="B21" s="542">
        <v>2.6</v>
      </c>
      <c r="C21" s="542">
        <v>2.9</v>
      </c>
      <c r="D21" s="542">
        <f>B21-C21</f>
        <v>-0.29999999999999982</v>
      </c>
      <c r="E21" s="542">
        <v>2.6</v>
      </c>
      <c r="F21" s="542">
        <v>2.9</v>
      </c>
      <c r="G21" s="542">
        <f>E21-F21</f>
        <v>-0.29999999999999982</v>
      </c>
      <c r="H21" s="542">
        <v>2.2999999999999998</v>
      </c>
      <c r="I21" s="542">
        <v>2.9</v>
      </c>
      <c r="J21" s="542">
        <f>H21-I21</f>
        <v>-0.60000000000000009</v>
      </c>
      <c r="K21" s="542">
        <v>2.7</v>
      </c>
      <c r="L21" s="542">
        <v>2.6</v>
      </c>
      <c r="M21" s="542">
        <f>K21-L21</f>
        <v>0.10000000000000009</v>
      </c>
      <c r="N21" s="714" t="s">
        <v>88</v>
      </c>
      <c r="O21" s="714" t="s">
        <v>88</v>
      </c>
      <c r="P21" s="714" t="s">
        <v>88</v>
      </c>
      <c r="Q21" s="714" t="s">
        <v>88</v>
      </c>
      <c r="R21" s="714" t="s">
        <v>88</v>
      </c>
      <c r="S21" s="715" t="s">
        <v>88</v>
      </c>
    </row>
    <row r="22" spans="1:20" ht="12.75" customHeight="1">
      <c r="A22" s="718" t="s">
        <v>188</v>
      </c>
      <c r="B22" s="560"/>
      <c r="C22" s="560"/>
      <c r="D22" s="560"/>
      <c r="E22" s="560"/>
      <c r="F22" s="560"/>
      <c r="G22" s="560"/>
      <c r="H22" s="560"/>
      <c r="I22" s="560"/>
      <c r="J22" s="560"/>
      <c r="K22" s="560"/>
      <c r="L22" s="560"/>
      <c r="M22" s="560"/>
      <c r="N22" s="560"/>
      <c r="O22" s="560"/>
      <c r="P22" s="560"/>
      <c r="Q22" s="560"/>
      <c r="R22" s="560"/>
      <c r="S22" s="560"/>
    </row>
    <row r="23" spans="1:20" ht="12.75" customHeight="1">
      <c r="A23" s="712" t="s">
        <v>196</v>
      </c>
      <c r="B23" s="273" t="s">
        <v>88</v>
      </c>
      <c r="C23" s="273" t="s">
        <v>88</v>
      </c>
      <c r="D23" s="273" t="s">
        <v>88</v>
      </c>
      <c r="E23" s="273" t="s">
        <v>88</v>
      </c>
      <c r="F23" s="273" t="s">
        <v>88</v>
      </c>
      <c r="G23" s="273" t="s">
        <v>88</v>
      </c>
      <c r="H23" s="273">
        <v>1</v>
      </c>
      <c r="I23" s="273">
        <v>1.4</v>
      </c>
      <c r="J23" s="273">
        <f>H23-I23</f>
        <v>-0.39999999999999991</v>
      </c>
      <c r="K23" s="273">
        <v>1</v>
      </c>
      <c r="L23" s="273">
        <v>1.4</v>
      </c>
      <c r="M23" s="273">
        <f>K23-L23</f>
        <v>-0.39999999999999991</v>
      </c>
      <c r="N23" s="273" t="s">
        <v>88</v>
      </c>
      <c r="O23" s="273" t="s">
        <v>88</v>
      </c>
      <c r="P23" s="273" t="s">
        <v>88</v>
      </c>
      <c r="Q23" s="273" t="s">
        <v>88</v>
      </c>
      <c r="R23" s="273" t="s">
        <v>88</v>
      </c>
      <c r="S23" s="274" t="s">
        <v>88</v>
      </c>
      <c r="T23" s="27"/>
    </row>
    <row r="24" spans="1:20" ht="12.75" customHeight="1">
      <c r="A24" s="713" t="s">
        <v>184</v>
      </c>
      <c r="B24" s="542" t="s">
        <v>88</v>
      </c>
      <c r="C24" s="542" t="s">
        <v>88</v>
      </c>
      <c r="D24" s="542" t="s">
        <v>88</v>
      </c>
      <c r="E24" s="542" t="s">
        <v>88</v>
      </c>
      <c r="F24" s="542" t="s">
        <v>88</v>
      </c>
      <c r="G24" s="542" t="s">
        <v>88</v>
      </c>
      <c r="H24" s="542">
        <v>3.7</v>
      </c>
      <c r="I24" s="542">
        <v>3.7</v>
      </c>
      <c r="J24" s="542">
        <f>H24-I24</f>
        <v>0</v>
      </c>
      <c r="K24" s="542">
        <v>3.7</v>
      </c>
      <c r="L24" s="542">
        <v>3.7</v>
      </c>
      <c r="M24" s="542">
        <f>K24-L24</f>
        <v>0</v>
      </c>
      <c r="N24" s="542" t="s">
        <v>88</v>
      </c>
      <c r="O24" s="542" t="s">
        <v>88</v>
      </c>
      <c r="P24" s="542" t="s">
        <v>88</v>
      </c>
      <c r="Q24" s="542" t="s">
        <v>88</v>
      </c>
      <c r="R24" s="542" t="s">
        <v>88</v>
      </c>
      <c r="S24" s="543" t="s">
        <v>88</v>
      </c>
      <c r="T24" s="27"/>
    </row>
    <row r="25" spans="1:20" ht="12.75" customHeight="1">
      <c r="A25" s="716" t="s">
        <v>185</v>
      </c>
      <c r="B25" s="273" t="s">
        <v>88</v>
      </c>
      <c r="C25" s="273" t="s">
        <v>88</v>
      </c>
      <c r="D25" s="273" t="s">
        <v>88</v>
      </c>
      <c r="E25" s="273" t="s">
        <v>88</v>
      </c>
      <c r="F25" s="273" t="s">
        <v>88</v>
      </c>
      <c r="G25" s="273" t="s">
        <v>88</v>
      </c>
      <c r="H25" s="273">
        <v>2.64</v>
      </c>
      <c r="I25" s="273">
        <v>2.86</v>
      </c>
      <c r="J25" s="273">
        <f>H25-I25</f>
        <v>-0.21999999999999975</v>
      </c>
      <c r="K25" s="273">
        <v>2.64</v>
      </c>
      <c r="L25" s="273">
        <v>2.83</v>
      </c>
      <c r="M25" s="273">
        <f>K25-L25</f>
        <v>-0.18999999999999995</v>
      </c>
      <c r="N25" s="273" t="s">
        <v>88</v>
      </c>
      <c r="O25" s="273" t="s">
        <v>88</v>
      </c>
      <c r="P25" s="273" t="s">
        <v>88</v>
      </c>
      <c r="Q25" s="273" t="s">
        <v>88</v>
      </c>
      <c r="R25" s="273" t="s">
        <v>88</v>
      </c>
      <c r="S25" s="274" t="s">
        <v>88</v>
      </c>
      <c r="T25" s="27"/>
    </row>
    <row r="26" spans="1:20" ht="12.75" customHeight="1">
      <c r="A26" s="719" t="s">
        <v>186</v>
      </c>
      <c r="B26" s="545" t="s">
        <v>88</v>
      </c>
      <c r="C26" s="720" t="s">
        <v>88</v>
      </c>
      <c r="D26" s="720" t="s">
        <v>88</v>
      </c>
      <c r="E26" s="720" t="s">
        <v>88</v>
      </c>
      <c r="F26" s="720" t="s">
        <v>88</v>
      </c>
      <c r="G26" s="720" t="s">
        <v>88</v>
      </c>
      <c r="H26" s="545">
        <v>2.7</v>
      </c>
      <c r="I26" s="545">
        <v>3</v>
      </c>
      <c r="J26" s="545">
        <f>H26-I26</f>
        <v>-0.29999999999999982</v>
      </c>
      <c r="K26" s="545">
        <v>2.7</v>
      </c>
      <c r="L26" s="545">
        <v>2.9</v>
      </c>
      <c r="M26" s="545">
        <f>K26-L26</f>
        <v>-0.19999999999999973</v>
      </c>
      <c r="N26" s="720" t="s">
        <v>88</v>
      </c>
      <c r="O26" s="720" t="s">
        <v>88</v>
      </c>
      <c r="P26" s="720" t="s">
        <v>88</v>
      </c>
      <c r="Q26" s="720" t="s">
        <v>88</v>
      </c>
      <c r="R26" s="720" t="s">
        <v>88</v>
      </c>
      <c r="S26" s="721" t="s">
        <v>88</v>
      </c>
    </row>
    <row r="27" spans="1:20" ht="15.75" customHeight="1">
      <c r="A27" s="53" t="s">
        <v>189</v>
      </c>
      <c r="N27" s="5"/>
      <c r="O27" s="5"/>
      <c r="P27" s="5"/>
      <c r="Q27" s="5"/>
      <c r="R27" s="5"/>
      <c r="S27" s="5"/>
    </row>
    <row r="28" spans="1:20">
      <c r="N28" s="5"/>
      <c r="O28" s="5"/>
      <c r="P28" s="5"/>
      <c r="Q28" s="5"/>
      <c r="R28" s="5"/>
      <c r="S28" s="5"/>
    </row>
    <row r="29" spans="1:20">
      <c r="N29" s="5"/>
      <c r="O29" s="5"/>
      <c r="P29" s="5"/>
      <c r="Q29" s="5"/>
      <c r="R29" s="5"/>
      <c r="S29" s="5"/>
    </row>
  </sheetData>
  <mergeCells count="11">
    <mergeCell ref="A3:A6"/>
    <mergeCell ref="B3:G3"/>
    <mergeCell ref="H3:M3"/>
    <mergeCell ref="N3:S3"/>
    <mergeCell ref="N4:P4"/>
    <mergeCell ref="K4:M4"/>
    <mergeCell ref="H4:J4"/>
    <mergeCell ref="E4:G4"/>
    <mergeCell ref="B4:D4"/>
    <mergeCell ref="Q4:S4"/>
    <mergeCell ref="B6:S6"/>
  </mergeCells>
  <hyperlinks>
    <hyperlink ref="A1" location="Inhalt!A1" display="Zurück zum Inhalt"/>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T32"/>
  <sheetViews>
    <sheetView zoomScaleNormal="100" workbookViewId="0">
      <selection activeCell="E4" sqref="E4:F5"/>
    </sheetView>
  </sheetViews>
  <sheetFormatPr baseColWidth="10" defaultRowHeight="15"/>
  <cols>
    <col min="1" max="1" width="28.42578125" customWidth="1"/>
    <col min="2" max="2" width="11.85546875" customWidth="1"/>
    <col min="3" max="5" width="8.5703125" customWidth="1"/>
    <col min="6" max="8" width="9.28515625" customWidth="1"/>
    <col min="9" max="10" width="13.5703125" customWidth="1"/>
    <col min="11" max="19" width="10.28515625" customWidth="1"/>
    <col min="20" max="20" width="9.140625" customWidth="1"/>
    <col min="21" max="45" width="18.7109375" customWidth="1"/>
  </cols>
  <sheetData>
    <row r="1" spans="1:20" s="37" customFormat="1" ht="25.5" customHeight="1">
      <c r="A1" s="963" t="s">
        <v>248</v>
      </c>
      <c r="B1" s="69"/>
    </row>
    <row r="2" spans="1:20" ht="23.25" customHeight="1">
      <c r="A2" s="3" t="s">
        <v>217</v>
      </c>
    </row>
    <row r="3" spans="1:20" ht="15" customHeight="1">
      <c r="A3" s="1138" t="s">
        <v>89</v>
      </c>
      <c r="B3" s="1136" t="s">
        <v>90</v>
      </c>
      <c r="C3" s="1136" t="s">
        <v>91</v>
      </c>
      <c r="D3" s="1136"/>
      <c r="E3" s="1136"/>
      <c r="F3" s="1136"/>
      <c r="G3" s="1136"/>
      <c r="H3" s="1136"/>
      <c r="I3" s="1136" t="s">
        <v>125</v>
      </c>
      <c r="J3" s="1136"/>
      <c r="K3" s="1136" t="s">
        <v>126</v>
      </c>
      <c r="L3" s="1136"/>
      <c r="M3" s="1136" t="s">
        <v>200</v>
      </c>
      <c r="N3" s="1136"/>
      <c r="O3" s="1136" t="s">
        <v>160</v>
      </c>
      <c r="P3" s="1136"/>
      <c r="Q3" s="1136"/>
      <c r="R3" s="1136"/>
      <c r="S3" s="1136"/>
      <c r="T3" s="1201" t="s">
        <v>350</v>
      </c>
    </row>
    <row r="4" spans="1:20" ht="27.75" customHeight="1">
      <c r="A4" s="1138"/>
      <c r="B4" s="1136"/>
      <c r="C4" s="1136" t="s">
        <v>92</v>
      </c>
      <c r="D4" s="1136" t="s">
        <v>93</v>
      </c>
      <c r="E4" s="1136" t="s">
        <v>1275</v>
      </c>
      <c r="F4" s="1136" t="s">
        <v>1276</v>
      </c>
      <c r="G4" s="1136" t="s">
        <v>96</v>
      </c>
      <c r="H4" s="1136" t="s">
        <v>97</v>
      </c>
      <c r="I4" s="1136"/>
      <c r="J4" s="1136"/>
      <c r="K4" s="1136" t="s">
        <v>205</v>
      </c>
      <c r="L4" s="1136"/>
      <c r="M4" s="1136"/>
      <c r="N4" s="1136"/>
      <c r="O4" s="1136" t="s">
        <v>199</v>
      </c>
      <c r="P4" s="1136" t="s">
        <v>162</v>
      </c>
      <c r="Q4" s="1136" t="s">
        <v>163</v>
      </c>
      <c r="R4" s="1136" t="s">
        <v>164</v>
      </c>
      <c r="S4" s="1136" t="s">
        <v>165</v>
      </c>
      <c r="T4" s="1201"/>
    </row>
    <row r="5" spans="1:20" ht="24" customHeight="1">
      <c r="A5" s="1138"/>
      <c r="B5" s="1136"/>
      <c r="C5" s="1136"/>
      <c r="D5" s="1136"/>
      <c r="E5" s="1136"/>
      <c r="F5" s="1136"/>
      <c r="G5" s="1136"/>
      <c r="H5" s="1136"/>
      <c r="I5" s="570" t="s">
        <v>1277</v>
      </c>
      <c r="J5" s="1010" t="s">
        <v>1276</v>
      </c>
      <c r="K5" s="570" t="s">
        <v>203</v>
      </c>
      <c r="L5" s="570" t="s">
        <v>204</v>
      </c>
      <c r="M5" s="570" t="s">
        <v>201</v>
      </c>
      <c r="N5" s="570" t="s">
        <v>202</v>
      </c>
      <c r="O5" s="1136"/>
      <c r="P5" s="1136"/>
      <c r="Q5" s="1136"/>
      <c r="R5" s="1136"/>
      <c r="S5" s="1136"/>
      <c r="T5" s="1201"/>
    </row>
    <row r="6" spans="1:20" ht="12.75" customHeight="1">
      <c r="A6" s="1139"/>
      <c r="B6" s="1140" t="s">
        <v>98</v>
      </c>
      <c r="C6" s="1140"/>
      <c r="D6" s="1140"/>
      <c r="E6" s="1140"/>
      <c r="F6" s="1140"/>
      <c r="G6" s="1140"/>
      <c r="H6" s="1140"/>
      <c r="I6" s="1140" t="s">
        <v>198</v>
      </c>
      <c r="J6" s="1140"/>
      <c r="K6" s="1140" t="s">
        <v>98</v>
      </c>
      <c r="L6" s="1140"/>
      <c r="M6" s="1140"/>
      <c r="N6" s="1140"/>
      <c r="O6" s="1140"/>
      <c r="P6" s="1140"/>
      <c r="Q6" s="1140"/>
      <c r="R6" s="1140"/>
      <c r="S6" s="1140"/>
      <c r="T6" s="446" t="s">
        <v>964</v>
      </c>
    </row>
    <row r="7" spans="1:20" ht="12.75" customHeight="1">
      <c r="A7" s="722" t="s">
        <v>0</v>
      </c>
      <c r="B7" s="723">
        <v>100</v>
      </c>
      <c r="C7" s="723">
        <v>48</v>
      </c>
      <c r="D7" s="723">
        <v>52</v>
      </c>
      <c r="E7" s="723">
        <v>75</v>
      </c>
      <c r="F7" s="723">
        <v>25</v>
      </c>
      <c r="G7" s="723">
        <v>64</v>
      </c>
      <c r="H7" s="723">
        <v>36</v>
      </c>
      <c r="I7" s="608" t="s">
        <v>127</v>
      </c>
      <c r="J7" s="608" t="s">
        <v>128</v>
      </c>
      <c r="K7" s="723">
        <v>85</v>
      </c>
      <c r="L7" s="723">
        <v>15</v>
      </c>
      <c r="M7" s="723">
        <v>49</v>
      </c>
      <c r="N7" s="723">
        <v>51</v>
      </c>
      <c r="O7" s="578">
        <v>52</v>
      </c>
      <c r="P7" s="578">
        <v>22</v>
      </c>
      <c r="Q7" s="578">
        <v>5</v>
      </c>
      <c r="R7" s="578">
        <v>1</v>
      </c>
      <c r="S7" s="578">
        <v>20</v>
      </c>
      <c r="T7" s="724">
        <v>11563</v>
      </c>
    </row>
    <row r="8" spans="1:20" ht="12.75" customHeight="1">
      <c r="A8" s="725" t="s">
        <v>1</v>
      </c>
      <c r="B8" s="726">
        <v>82</v>
      </c>
      <c r="C8" s="726">
        <v>48</v>
      </c>
      <c r="D8" s="726">
        <v>52</v>
      </c>
      <c r="E8" s="726">
        <v>77</v>
      </c>
      <c r="F8" s="726">
        <v>23</v>
      </c>
      <c r="G8" s="726">
        <v>66</v>
      </c>
      <c r="H8" s="726">
        <v>34</v>
      </c>
      <c r="I8" s="612" t="s">
        <v>129</v>
      </c>
      <c r="J8" s="612" t="s">
        <v>130</v>
      </c>
      <c r="K8" s="726">
        <v>85</v>
      </c>
      <c r="L8" s="726">
        <v>15</v>
      </c>
      <c r="M8" s="726">
        <v>48</v>
      </c>
      <c r="N8" s="726">
        <v>52</v>
      </c>
      <c r="O8" s="727">
        <v>51</v>
      </c>
      <c r="P8" s="727">
        <v>22</v>
      </c>
      <c r="Q8" s="727">
        <v>5</v>
      </c>
      <c r="R8" s="727">
        <v>1</v>
      </c>
      <c r="S8" s="727">
        <v>21</v>
      </c>
      <c r="T8" s="728">
        <v>9668</v>
      </c>
    </row>
    <row r="9" spans="1:20" ht="12.75" customHeight="1">
      <c r="A9" s="729" t="s">
        <v>99</v>
      </c>
      <c r="B9" s="730">
        <v>18</v>
      </c>
      <c r="C9" s="730">
        <v>47</v>
      </c>
      <c r="D9" s="730">
        <v>53</v>
      </c>
      <c r="E9" s="730">
        <v>68</v>
      </c>
      <c r="F9" s="730">
        <v>32</v>
      </c>
      <c r="G9" s="730">
        <v>56</v>
      </c>
      <c r="H9" s="730">
        <v>44</v>
      </c>
      <c r="I9" s="339" t="s">
        <v>131</v>
      </c>
      <c r="J9" s="339" t="s">
        <v>132</v>
      </c>
      <c r="K9" s="730">
        <v>85</v>
      </c>
      <c r="L9" s="730">
        <v>15</v>
      </c>
      <c r="M9" s="730">
        <v>55</v>
      </c>
      <c r="N9" s="730">
        <v>45</v>
      </c>
      <c r="O9" s="731">
        <v>55</v>
      </c>
      <c r="P9" s="731">
        <v>21</v>
      </c>
      <c r="Q9" s="731">
        <v>5</v>
      </c>
      <c r="R9" s="731">
        <v>2</v>
      </c>
      <c r="S9" s="731">
        <v>18</v>
      </c>
      <c r="T9" s="354">
        <v>1895</v>
      </c>
    </row>
    <row r="10" spans="1:20" ht="12.75" customHeight="1">
      <c r="A10" s="579" t="s">
        <v>100</v>
      </c>
      <c r="B10" s="583"/>
      <c r="C10" s="583"/>
      <c r="D10" s="583"/>
      <c r="E10" s="583"/>
      <c r="F10" s="583"/>
      <c r="G10" s="583"/>
      <c r="H10" s="583"/>
      <c r="I10" s="583"/>
      <c r="J10" s="583"/>
      <c r="K10" s="583"/>
      <c r="L10" s="583"/>
      <c r="M10" s="583"/>
      <c r="N10" s="583"/>
      <c r="O10" s="583"/>
      <c r="P10" s="583"/>
      <c r="Q10" s="583"/>
      <c r="R10" s="583"/>
      <c r="S10" s="583"/>
      <c r="T10" s="583"/>
    </row>
    <row r="11" spans="1:20" ht="12.75" customHeight="1">
      <c r="A11" s="105" t="s">
        <v>3</v>
      </c>
      <c r="B11" s="730">
        <v>4</v>
      </c>
      <c r="C11" s="730">
        <v>46</v>
      </c>
      <c r="D11" s="730">
        <v>54</v>
      </c>
      <c r="E11" s="730">
        <v>61</v>
      </c>
      <c r="F11" s="730">
        <v>39</v>
      </c>
      <c r="G11" s="730">
        <v>42</v>
      </c>
      <c r="H11" s="730">
        <v>58</v>
      </c>
      <c r="I11" s="339" t="s">
        <v>133</v>
      </c>
      <c r="J11" s="339" t="s">
        <v>134</v>
      </c>
      <c r="K11" s="730">
        <v>74</v>
      </c>
      <c r="L11" s="730">
        <v>26</v>
      </c>
      <c r="M11" s="730">
        <v>51</v>
      </c>
      <c r="N11" s="730">
        <v>49</v>
      </c>
      <c r="O11" s="731">
        <v>55</v>
      </c>
      <c r="P11" s="731">
        <v>17</v>
      </c>
      <c r="Q11" s="731">
        <v>5</v>
      </c>
      <c r="R11" s="731">
        <v>2</v>
      </c>
      <c r="S11" s="731">
        <v>21</v>
      </c>
      <c r="T11" s="354">
        <v>377</v>
      </c>
    </row>
    <row r="12" spans="1:20" ht="12.75" customHeight="1">
      <c r="A12" s="600" t="s">
        <v>101</v>
      </c>
      <c r="B12" s="726">
        <v>7</v>
      </c>
      <c r="C12" s="726">
        <v>46</v>
      </c>
      <c r="D12" s="726">
        <v>54</v>
      </c>
      <c r="E12" s="726">
        <v>67</v>
      </c>
      <c r="F12" s="726">
        <v>33</v>
      </c>
      <c r="G12" s="726">
        <v>55</v>
      </c>
      <c r="H12" s="726">
        <v>45</v>
      </c>
      <c r="I12" s="612" t="s">
        <v>135</v>
      </c>
      <c r="J12" s="612" t="s">
        <v>136</v>
      </c>
      <c r="K12" s="726">
        <v>90</v>
      </c>
      <c r="L12" s="726">
        <v>10</v>
      </c>
      <c r="M12" s="726">
        <v>68</v>
      </c>
      <c r="N12" s="726">
        <v>32</v>
      </c>
      <c r="O12" s="727">
        <v>58</v>
      </c>
      <c r="P12" s="727">
        <v>20</v>
      </c>
      <c r="Q12" s="727">
        <v>3</v>
      </c>
      <c r="R12" s="727">
        <v>1</v>
      </c>
      <c r="S12" s="727">
        <v>17</v>
      </c>
      <c r="T12" s="728">
        <v>737</v>
      </c>
    </row>
    <row r="13" spans="1:20" ht="12.75" customHeight="1">
      <c r="A13" s="105" t="s">
        <v>102</v>
      </c>
      <c r="B13" s="730">
        <v>6</v>
      </c>
      <c r="C13" s="730">
        <v>48</v>
      </c>
      <c r="D13" s="730">
        <v>52</v>
      </c>
      <c r="E13" s="730">
        <v>73</v>
      </c>
      <c r="F13" s="730">
        <v>27</v>
      </c>
      <c r="G13" s="730">
        <v>64</v>
      </c>
      <c r="H13" s="730">
        <v>36</v>
      </c>
      <c r="I13" s="339" t="s">
        <v>137</v>
      </c>
      <c r="J13" s="339" t="s">
        <v>138</v>
      </c>
      <c r="K13" s="730">
        <v>85</v>
      </c>
      <c r="L13" s="730">
        <v>15</v>
      </c>
      <c r="M13" s="730">
        <v>44</v>
      </c>
      <c r="N13" s="730">
        <v>56</v>
      </c>
      <c r="O13" s="731">
        <v>52</v>
      </c>
      <c r="P13" s="731">
        <v>23</v>
      </c>
      <c r="Q13" s="731">
        <v>6</v>
      </c>
      <c r="R13" s="731">
        <v>2</v>
      </c>
      <c r="S13" s="731">
        <v>17</v>
      </c>
      <c r="T13" s="354">
        <v>689</v>
      </c>
    </row>
    <row r="14" spans="1:20" ht="12.75" customHeight="1">
      <c r="A14" s="579" t="s">
        <v>103</v>
      </c>
      <c r="B14" s="583"/>
      <c r="C14" s="583"/>
      <c r="D14" s="583"/>
      <c r="E14" s="583"/>
      <c r="F14" s="583"/>
      <c r="G14" s="583"/>
      <c r="H14" s="583"/>
      <c r="I14" s="583"/>
      <c r="J14" s="583"/>
      <c r="K14" s="583"/>
      <c r="L14" s="583"/>
      <c r="M14" s="583"/>
      <c r="N14" s="583"/>
      <c r="O14" s="583"/>
      <c r="P14" s="583"/>
      <c r="Q14" s="583"/>
      <c r="R14" s="583"/>
      <c r="S14" s="583"/>
      <c r="T14" s="583"/>
    </row>
    <row r="15" spans="1:20" ht="12.75" customHeight="1">
      <c r="A15" s="105" t="s">
        <v>104</v>
      </c>
      <c r="B15" s="730">
        <v>7</v>
      </c>
      <c r="C15" s="730">
        <v>49</v>
      </c>
      <c r="D15" s="730">
        <v>51</v>
      </c>
      <c r="E15" s="730">
        <v>74</v>
      </c>
      <c r="F15" s="730">
        <v>26</v>
      </c>
      <c r="G15" s="730">
        <v>62</v>
      </c>
      <c r="H15" s="730">
        <v>38</v>
      </c>
      <c r="I15" s="339" t="s">
        <v>139</v>
      </c>
      <c r="J15" s="339" t="s">
        <v>140</v>
      </c>
      <c r="K15" s="730">
        <v>85</v>
      </c>
      <c r="L15" s="730">
        <v>15</v>
      </c>
      <c r="M15" s="730">
        <v>52</v>
      </c>
      <c r="N15" s="730">
        <v>48</v>
      </c>
      <c r="O15" s="731">
        <v>51</v>
      </c>
      <c r="P15" s="731">
        <v>22</v>
      </c>
      <c r="Q15" s="731">
        <v>6</v>
      </c>
      <c r="R15" s="731">
        <v>1</v>
      </c>
      <c r="S15" s="731">
        <v>19</v>
      </c>
      <c r="T15" s="354">
        <v>705</v>
      </c>
    </row>
    <row r="16" spans="1:20" ht="12.75" customHeight="1">
      <c r="A16" s="732" t="s">
        <v>105</v>
      </c>
      <c r="B16" s="726">
        <v>3</v>
      </c>
      <c r="C16" s="726">
        <v>50</v>
      </c>
      <c r="D16" s="726">
        <v>50</v>
      </c>
      <c r="E16" s="726">
        <v>75</v>
      </c>
      <c r="F16" s="726">
        <v>25</v>
      </c>
      <c r="G16" s="726">
        <v>64</v>
      </c>
      <c r="H16" s="726">
        <v>36</v>
      </c>
      <c r="I16" s="612" t="s">
        <v>141</v>
      </c>
      <c r="J16" s="612" t="s">
        <v>142</v>
      </c>
      <c r="K16" s="726">
        <v>85</v>
      </c>
      <c r="L16" s="726">
        <v>15</v>
      </c>
      <c r="M16" s="726">
        <v>53</v>
      </c>
      <c r="N16" s="726">
        <v>47</v>
      </c>
      <c r="O16" s="727">
        <v>54</v>
      </c>
      <c r="P16" s="727">
        <v>17</v>
      </c>
      <c r="Q16" s="727">
        <v>5</v>
      </c>
      <c r="R16" s="727">
        <v>2</v>
      </c>
      <c r="S16" s="727">
        <v>22</v>
      </c>
      <c r="T16" s="728">
        <v>290</v>
      </c>
    </row>
    <row r="17" spans="1:20" ht="12.75" customHeight="1">
      <c r="A17" s="105" t="s">
        <v>106</v>
      </c>
      <c r="B17" s="730">
        <v>6</v>
      </c>
      <c r="C17" s="730">
        <v>44</v>
      </c>
      <c r="D17" s="730">
        <v>56</v>
      </c>
      <c r="E17" s="730">
        <v>59</v>
      </c>
      <c r="F17" s="730">
        <v>41</v>
      </c>
      <c r="G17" s="730">
        <v>45</v>
      </c>
      <c r="H17" s="730">
        <v>55</v>
      </c>
      <c r="I17" s="339" t="s">
        <v>143</v>
      </c>
      <c r="J17" s="339" t="s">
        <v>144</v>
      </c>
      <c r="K17" s="730">
        <v>83</v>
      </c>
      <c r="L17" s="730">
        <v>17</v>
      </c>
      <c r="M17" s="730">
        <v>67</v>
      </c>
      <c r="N17" s="730">
        <v>33</v>
      </c>
      <c r="O17" s="731">
        <v>57</v>
      </c>
      <c r="P17" s="731">
        <v>19</v>
      </c>
      <c r="Q17" s="731">
        <v>4</v>
      </c>
      <c r="R17" s="731">
        <v>1</v>
      </c>
      <c r="S17" s="731">
        <v>19</v>
      </c>
      <c r="T17" s="354">
        <v>568</v>
      </c>
    </row>
    <row r="18" spans="1:20" ht="12.75" customHeight="1">
      <c r="A18" s="732" t="s">
        <v>107</v>
      </c>
      <c r="B18" s="726">
        <v>2</v>
      </c>
      <c r="C18" s="726">
        <v>47</v>
      </c>
      <c r="D18" s="726">
        <v>53</v>
      </c>
      <c r="E18" s="726">
        <v>59</v>
      </c>
      <c r="F18" s="726">
        <v>41</v>
      </c>
      <c r="G18" s="726">
        <v>40</v>
      </c>
      <c r="H18" s="726">
        <v>60</v>
      </c>
      <c r="I18" s="612" t="s">
        <v>145</v>
      </c>
      <c r="J18" s="612" t="s">
        <v>146</v>
      </c>
      <c r="K18" s="726">
        <v>76</v>
      </c>
      <c r="L18" s="726">
        <v>24</v>
      </c>
      <c r="M18" s="726">
        <v>53</v>
      </c>
      <c r="N18" s="726">
        <v>47</v>
      </c>
      <c r="O18" s="727">
        <v>52</v>
      </c>
      <c r="P18" s="727">
        <v>15</v>
      </c>
      <c r="Q18" s="727">
        <v>5</v>
      </c>
      <c r="R18" s="727">
        <v>1</v>
      </c>
      <c r="S18" s="727">
        <v>27</v>
      </c>
      <c r="T18" s="728">
        <v>188</v>
      </c>
    </row>
    <row r="19" spans="1:20" ht="12.75" customHeight="1">
      <c r="A19" s="733" t="s">
        <v>108</v>
      </c>
      <c r="B19" s="730">
        <v>3</v>
      </c>
      <c r="C19" s="730">
        <v>40</v>
      </c>
      <c r="D19" s="730">
        <v>60</v>
      </c>
      <c r="E19" s="730">
        <v>57</v>
      </c>
      <c r="F19" s="730">
        <v>43</v>
      </c>
      <c r="G19" s="730">
        <v>47</v>
      </c>
      <c r="H19" s="730">
        <v>53</v>
      </c>
      <c r="I19" s="339" t="s">
        <v>147</v>
      </c>
      <c r="J19" s="339" t="s">
        <v>148</v>
      </c>
      <c r="K19" s="730">
        <v>87</v>
      </c>
      <c r="L19" s="730">
        <v>13</v>
      </c>
      <c r="M19" s="730">
        <v>84</v>
      </c>
      <c r="N19" s="730">
        <v>16</v>
      </c>
      <c r="O19" s="731">
        <v>61</v>
      </c>
      <c r="P19" s="731">
        <v>21</v>
      </c>
      <c r="Q19" s="731">
        <v>4</v>
      </c>
      <c r="R19" s="731">
        <v>2</v>
      </c>
      <c r="S19" s="731">
        <v>12</v>
      </c>
      <c r="T19" s="354">
        <v>291</v>
      </c>
    </row>
    <row r="20" spans="1:20" ht="12.75" customHeight="1">
      <c r="A20" s="600" t="s">
        <v>109</v>
      </c>
      <c r="B20" s="726">
        <v>1</v>
      </c>
      <c r="C20" s="734" t="s">
        <v>110</v>
      </c>
      <c r="D20" s="735" t="s">
        <v>111</v>
      </c>
      <c r="E20" s="735" t="s">
        <v>112</v>
      </c>
      <c r="F20" s="735" t="s">
        <v>113</v>
      </c>
      <c r="G20" s="735" t="s">
        <v>114</v>
      </c>
      <c r="H20" s="735" t="s">
        <v>115</v>
      </c>
      <c r="I20" s="612" t="s">
        <v>149</v>
      </c>
      <c r="J20" s="612" t="s">
        <v>150</v>
      </c>
      <c r="K20" s="726" t="s">
        <v>151</v>
      </c>
      <c r="L20" s="726" t="s">
        <v>152</v>
      </c>
      <c r="M20" s="726" t="s">
        <v>153</v>
      </c>
      <c r="N20" s="726" t="s">
        <v>153</v>
      </c>
      <c r="O20" s="727" t="s">
        <v>166</v>
      </c>
      <c r="P20" s="727" t="s">
        <v>120</v>
      </c>
      <c r="Q20" s="727" t="s">
        <v>167</v>
      </c>
      <c r="R20" s="727" t="s">
        <v>168</v>
      </c>
      <c r="S20" s="727" t="s">
        <v>169</v>
      </c>
      <c r="T20" s="728">
        <v>66</v>
      </c>
    </row>
    <row r="21" spans="1:20" ht="12.75" customHeight="1">
      <c r="A21" s="105" t="s">
        <v>116</v>
      </c>
      <c r="B21" s="730">
        <v>1</v>
      </c>
      <c r="C21" s="736" t="s">
        <v>117</v>
      </c>
      <c r="D21" s="736" t="s">
        <v>118</v>
      </c>
      <c r="E21" s="736" t="s">
        <v>119</v>
      </c>
      <c r="F21" s="736" t="s">
        <v>120</v>
      </c>
      <c r="G21" s="736" t="s">
        <v>121</v>
      </c>
      <c r="H21" s="736" t="s">
        <v>122</v>
      </c>
      <c r="I21" s="339" t="s">
        <v>154</v>
      </c>
      <c r="J21" s="339" t="s">
        <v>150</v>
      </c>
      <c r="K21" s="730" t="s">
        <v>155</v>
      </c>
      <c r="L21" s="730" t="s">
        <v>156</v>
      </c>
      <c r="M21" s="730" t="s">
        <v>113</v>
      </c>
      <c r="N21" s="730" t="s">
        <v>112</v>
      </c>
      <c r="O21" s="731" t="s">
        <v>170</v>
      </c>
      <c r="P21" s="731" t="s">
        <v>152</v>
      </c>
      <c r="Q21" s="731" t="s">
        <v>171</v>
      </c>
      <c r="R21" s="731" t="s">
        <v>167</v>
      </c>
      <c r="S21" s="731" t="s">
        <v>172</v>
      </c>
      <c r="T21" s="354">
        <v>89</v>
      </c>
    </row>
    <row r="22" spans="1:20" ht="12.75" customHeight="1">
      <c r="A22" s="600" t="s">
        <v>123</v>
      </c>
      <c r="B22" s="726">
        <v>3</v>
      </c>
      <c r="C22" s="726">
        <v>43</v>
      </c>
      <c r="D22" s="726">
        <v>57</v>
      </c>
      <c r="E22" s="726">
        <v>71</v>
      </c>
      <c r="F22" s="726">
        <v>29</v>
      </c>
      <c r="G22" s="726">
        <v>57</v>
      </c>
      <c r="H22" s="726">
        <v>43</v>
      </c>
      <c r="I22" s="612" t="s">
        <v>157</v>
      </c>
      <c r="J22" s="612" t="s">
        <v>158</v>
      </c>
      <c r="K22" s="726">
        <v>86</v>
      </c>
      <c r="L22" s="726">
        <v>14</v>
      </c>
      <c r="M22" s="726">
        <v>50</v>
      </c>
      <c r="N22" s="726">
        <v>50</v>
      </c>
      <c r="O22" s="727">
        <v>57</v>
      </c>
      <c r="P22" s="727">
        <v>21</v>
      </c>
      <c r="Q22" s="727">
        <v>3</v>
      </c>
      <c r="R22" s="727">
        <v>3</v>
      </c>
      <c r="S22" s="727">
        <v>15</v>
      </c>
      <c r="T22" s="728">
        <v>401</v>
      </c>
    </row>
    <row r="23" spans="1:20" ht="12.75" customHeight="1">
      <c r="A23" s="737" t="s">
        <v>124</v>
      </c>
      <c r="B23" s="738">
        <v>1</v>
      </c>
      <c r="C23" s="738">
        <v>47</v>
      </c>
      <c r="D23" s="738">
        <v>53</v>
      </c>
      <c r="E23" s="738">
        <v>68</v>
      </c>
      <c r="F23" s="738">
        <v>32</v>
      </c>
      <c r="G23" s="738">
        <v>51</v>
      </c>
      <c r="H23" s="738">
        <v>49</v>
      </c>
      <c r="I23" s="108" t="s">
        <v>159</v>
      </c>
      <c r="J23" s="108" t="s">
        <v>150</v>
      </c>
      <c r="K23" s="738">
        <v>83</v>
      </c>
      <c r="L23" s="738">
        <v>17</v>
      </c>
      <c r="M23" s="738">
        <v>57</v>
      </c>
      <c r="N23" s="738">
        <v>43</v>
      </c>
      <c r="O23" s="739">
        <v>55</v>
      </c>
      <c r="P23" s="739">
        <v>20</v>
      </c>
      <c r="Q23" s="739">
        <v>4</v>
      </c>
      <c r="R23" s="739">
        <v>3</v>
      </c>
      <c r="S23" s="739">
        <v>18</v>
      </c>
      <c r="T23" s="740">
        <v>155</v>
      </c>
    </row>
    <row r="24" spans="1:20">
      <c r="A24" s="2" t="s">
        <v>173</v>
      </c>
      <c r="B24" s="2"/>
    </row>
    <row r="25" spans="1:20">
      <c r="A25" s="2" t="s">
        <v>174</v>
      </c>
      <c r="B25" s="2"/>
    </row>
    <row r="26" spans="1:20">
      <c r="A26" s="349" t="s">
        <v>175</v>
      </c>
      <c r="B26" s="2"/>
    </row>
    <row r="27" spans="1:20">
      <c r="A27" s="349" t="s">
        <v>1127</v>
      </c>
      <c r="B27" s="2"/>
      <c r="F27" s="50"/>
    </row>
    <row r="28" spans="1:20">
      <c r="A28" s="2" t="s">
        <v>176</v>
      </c>
      <c r="B28" s="2"/>
    </row>
    <row r="32" spans="1:20">
      <c r="F32" t="s">
        <v>177</v>
      </c>
    </row>
  </sheetData>
  <mergeCells count="23">
    <mergeCell ref="I3:J4"/>
    <mergeCell ref="K3:L3"/>
    <mergeCell ref="M3:N4"/>
    <mergeCell ref="K4:L4"/>
    <mergeCell ref="I6:J6"/>
    <mergeCell ref="R4:R5"/>
    <mergeCell ref="T3:T5"/>
    <mergeCell ref="S4:S5"/>
    <mergeCell ref="O4:O5"/>
    <mergeCell ref="P4:P5"/>
    <mergeCell ref="Q4:Q5"/>
    <mergeCell ref="K6:S6"/>
    <mergeCell ref="O3:S3"/>
    <mergeCell ref="A3:A6"/>
    <mergeCell ref="C3:H3"/>
    <mergeCell ref="B6:H6"/>
    <mergeCell ref="H4:H5"/>
    <mergeCell ref="G4:G5"/>
    <mergeCell ref="E4:E5"/>
    <mergeCell ref="D4:D5"/>
    <mergeCell ref="C4:C5"/>
    <mergeCell ref="B3:B5"/>
    <mergeCell ref="F4:F5"/>
  </mergeCells>
  <hyperlinks>
    <hyperlink ref="A1" location="Inhalt!A1" display="Zurück zum Inhalt"/>
  </hyperlinks>
  <pageMargins left="0.7" right="0.7" top="0.78740157499999996" bottom="0.78740157499999996" header="0.3" footer="0.3"/>
  <pageSetup paperSize="9" orientation="landscape" r:id="rId1"/>
  <ignoredErrors>
    <ignoredError sqref="C20:H21 K20:S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63"/>
  <sheetViews>
    <sheetView workbookViewId="0"/>
  </sheetViews>
  <sheetFormatPr baseColWidth="10" defaultRowHeight="12.75"/>
  <cols>
    <col min="1" max="1" width="16.85546875" style="281" customWidth="1"/>
    <col min="2" max="7" width="13.5703125" style="281" customWidth="1"/>
    <col min="8" max="16384" width="11.42578125" style="281"/>
  </cols>
  <sheetData>
    <row r="1" spans="1:6" ht="25.5" customHeight="1">
      <c r="A1" s="963" t="s">
        <v>248</v>
      </c>
      <c r="B1" s="71"/>
    </row>
    <row r="2" spans="1:6">
      <c r="A2" s="302"/>
      <c r="B2" s="283"/>
      <c r="C2" s="283"/>
      <c r="D2" s="283"/>
      <c r="E2" s="283"/>
      <c r="F2" s="283"/>
    </row>
    <row r="27" spans="1:7">
      <c r="A27" s="284"/>
      <c r="B27" s="284"/>
      <c r="C27" s="284"/>
      <c r="D27" s="284"/>
      <c r="E27" s="285"/>
      <c r="F27" s="285"/>
      <c r="G27" s="285"/>
    </row>
    <row r="28" spans="1:7" ht="15" customHeight="1">
      <c r="A28" s="284"/>
      <c r="B28" s="284"/>
      <c r="C28" s="284"/>
      <c r="D28" s="284"/>
      <c r="E28" s="285"/>
      <c r="F28" s="285"/>
      <c r="G28" s="285"/>
    </row>
    <row r="29" spans="1:7">
      <c r="A29" s="286"/>
      <c r="B29" s="286"/>
      <c r="C29" s="286"/>
      <c r="D29" s="286"/>
      <c r="E29" s="286"/>
      <c r="F29" s="286"/>
    </row>
    <row r="31" spans="1:7">
      <c r="B31" s="287"/>
      <c r="C31" s="287"/>
      <c r="D31" s="287"/>
      <c r="E31" s="287"/>
      <c r="F31" s="287"/>
      <c r="G31" s="287"/>
    </row>
    <row r="32" spans="1:7">
      <c r="A32" s="287"/>
    </row>
    <row r="39" spans="1:1">
      <c r="A39" s="287"/>
    </row>
    <row r="51" spans="1:1">
      <c r="A51" s="287"/>
    </row>
    <row r="63" spans="1:1">
      <c r="A63" s="287"/>
    </row>
  </sheetData>
  <hyperlinks>
    <hyperlink ref="A1" location="Inhalt!A1" display="Zurück zum Inhalt"/>
  </hyperlinks>
  <pageMargins left="0.7" right="0.7" top="0.78740157499999996" bottom="0.78740157499999996" header="0.3" footer="0.3"/>
  <pageSetup paperSize="9"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Y58"/>
  <sheetViews>
    <sheetView zoomScaleNormal="100" workbookViewId="0"/>
  </sheetViews>
  <sheetFormatPr baseColWidth="10" defaultRowHeight="15"/>
  <cols>
    <col min="1" max="1" width="24.5703125" customWidth="1"/>
    <col min="2" max="10" width="9.85546875" customWidth="1"/>
    <col min="12" max="12" width="20.85546875" customWidth="1"/>
  </cols>
  <sheetData>
    <row r="1" spans="1:25" ht="25.5" customHeight="1">
      <c r="A1" s="963" t="s">
        <v>248</v>
      </c>
      <c r="B1" s="69"/>
    </row>
    <row r="2" spans="1:25" s="279" customFormat="1" ht="28.5" customHeight="1">
      <c r="A2" s="1225" t="s">
        <v>1117</v>
      </c>
      <c r="B2" s="1226"/>
      <c r="C2" s="1226"/>
      <c r="D2" s="1226"/>
      <c r="E2" s="1226"/>
      <c r="F2" s="1226"/>
      <c r="G2" s="1226"/>
      <c r="H2" s="1226"/>
      <c r="I2" s="1226"/>
      <c r="J2" s="1226"/>
    </row>
    <row r="3" spans="1:25">
      <c r="A3" s="1227" t="s">
        <v>966</v>
      </c>
      <c r="B3" s="1136" t="s">
        <v>0</v>
      </c>
      <c r="C3" s="1136" t="s">
        <v>866</v>
      </c>
      <c r="D3" s="1136"/>
      <c r="E3" s="1136"/>
      <c r="F3" s="1136"/>
      <c r="G3" s="1136"/>
      <c r="H3" s="1136"/>
      <c r="I3" s="1136"/>
      <c r="J3" s="1201"/>
    </row>
    <row r="4" spans="1:25" ht="15" customHeight="1">
      <c r="A4" s="1228"/>
      <c r="B4" s="1136"/>
      <c r="C4" s="1131" t="s">
        <v>58</v>
      </c>
      <c r="D4" s="1136" t="s">
        <v>971</v>
      </c>
      <c r="E4" s="1136" t="s">
        <v>1114</v>
      </c>
      <c r="F4" s="1131"/>
      <c r="G4" s="1131"/>
      <c r="H4" s="1131"/>
      <c r="I4" s="1131"/>
      <c r="J4" s="1132"/>
    </row>
    <row r="5" spans="1:25" ht="49.5">
      <c r="A5" s="1228"/>
      <c r="B5" s="1136"/>
      <c r="C5" s="1131"/>
      <c r="D5" s="1131"/>
      <c r="E5" s="538" t="s">
        <v>849</v>
      </c>
      <c r="F5" s="538" t="s">
        <v>850</v>
      </c>
      <c r="G5" s="570" t="s">
        <v>968</v>
      </c>
      <c r="H5" s="538" t="s">
        <v>109</v>
      </c>
      <c r="I5" s="538" t="s">
        <v>116</v>
      </c>
      <c r="J5" s="539" t="s">
        <v>123</v>
      </c>
    </row>
    <row r="6" spans="1:25" ht="12" customHeight="1">
      <c r="A6" s="1229"/>
      <c r="B6" s="1230" t="s">
        <v>56</v>
      </c>
      <c r="C6" s="1231"/>
      <c r="D6" s="1231"/>
      <c r="E6" s="1231"/>
      <c r="F6" s="1231"/>
      <c r="G6" s="1231"/>
      <c r="H6" s="1231"/>
      <c r="I6" s="1231"/>
      <c r="J6" s="1232"/>
      <c r="L6" s="27"/>
      <c r="M6" s="27"/>
      <c r="N6" s="27"/>
      <c r="O6" s="27"/>
      <c r="P6" s="27"/>
      <c r="Q6" s="27"/>
      <c r="R6" s="27"/>
      <c r="S6" s="27"/>
      <c r="T6" s="27"/>
      <c r="U6" s="27"/>
      <c r="V6" s="27"/>
      <c r="W6" s="27"/>
      <c r="X6" s="27"/>
      <c r="Y6" s="27"/>
    </row>
    <row r="7" spans="1:25" ht="12.75" customHeight="1">
      <c r="A7" s="256" t="s">
        <v>2</v>
      </c>
      <c r="B7" s="741">
        <v>100</v>
      </c>
      <c r="C7" s="741">
        <v>100</v>
      </c>
      <c r="D7" s="741">
        <v>100</v>
      </c>
      <c r="E7" s="741">
        <v>100</v>
      </c>
      <c r="F7" s="741">
        <v>100</v>
      </c>
      <c r="G7" s="741">
        <v>100</v>
      </c>
      <c r="H7" s="741">
        <v>100</v>
      </c>
      <c r="I7" s="741">
        <v>100</v>
      </c>
      <c r="J7" s="742">
        <v>100</v>
      </c>
      <c r="L7" s="27"/>
      <c r="M7" s="27"/>
      <c r="N7" s="27"/>
      <c r="O7" s="27"/>
      <c r="P7" s="27"/>
      <c r="Q7" s="27"/>
      <c r="R7" s="27"/>
      <c r="S7" s="27"/>
      <c r="T7" s="27"/>
      <c r="U7" s="27"/>
      <c r="V7" s="27"/>
      <c r="W7" s="27"/>
      <c r="X7" s="27"/>
      <c r="Y7" s="27"/>
    </row>
    <row r="8" spans="1:25" ht="12.75" customHeight="1">
      <c r="A8" s="663" t="s">
        <v>848</v>
      </c>
      <c r="B8" s="542">
        <v>56.3</v>
      </c>
      <c r="C8" s="542">
        <v>58</v>
      </c>
      <c r="D8" s="542">
        <v>40</v>
      </c>
      <c r="E8" s="542">
        <v>54.2</v>
      </c>
      <c r="F8" s="542">
        <v>43.8</v>
      </c>
      <c r="G8" s="542">
        <v>46.3</v>
      </c>
      <c r="H8" s="542">
        <v>17.3</v>
      </c>
      <c r="I8" s="542">
        <v>49.5</v>
      </c>
      <c r="J8" s="543">
        <v>27.9</v>
      </c>
      <c r="L8" s="27"/>
      <c r="M8" s="27"/>
      <c r="N8" s="27"/>
      <c r="O8" s="27"/>
      <c r="P8" s="27"/>
      <c r="Q8" s="27"/>
      <c r="R8" s="27"/>
      <c r="S8" s="27"/>
      <c r="T8" s="27"/>
      <c r="U8" s="27"/>
      <c r="V8" s="27"/>
      <c r="W8" s="27"/>
      <c r="X8" s="27"/>
      <c r="Y8" s="27"/>
    </row>
    <row r="9" spans="1:25" ht="12.75" customHeight="1">
      <c r="A9" s="272" t="s">
        <v>867</v>
      </c>
      <c r="B9" s="273">
        <v>23.2</v>
      </c>
      <c r="C9" s="273">
        <v>23.5</v>
      </c>
      <c r="D9" s="273">
        <v>19.899999999999999</v>
      </c>
      <c r="E9" s="273">
        <v>18.8</v>
      </c>
      <c r="F9" s="273">
        <v>22</v>
      </c>
      <c r="G9" s="273">
        <v>18.600000000000001</v>
      </c>
      <c r="H9" s="273">
        <v>12.9</v>
      </c>
      <c r="I9" s="273">
        <v>30.2</v>
      </c>
      <c r="J9" s="274">
        <v>13.4</v>
      </c>
      <c r="L9" s="27"/>
      <c r="M9" s="27"/>
      <c r="N9" s="27"/>
      <c r="O9" s="27"/>
      <c r="P9" s="27"/>
      <c r="Q9" s="27"/>
      <c r="R9" s="27"/>
      <c r="S9" s="27"/>
      <c r="T9" s="27"/>
      <c r="U9" s="27"/>
      <c r="V9" s="27"/>
      <c r="W9" s="27"/>
      <c r="X9" s="27"/>
      <c r="Y9" s="27"/>
    </row>
    <row r="10" spans="1:25" ht="14.25" customHeight="1">
      <c r="A10" s="743" t="s">
        <v>967</v>
      </c>
      <c r="B10" s="542">
        <v>20.6</v>
      </c>
      <c r="C10" s="542">
        <v>18.5</v>
      </c>
      <c r="D10" s="542">
        <v>40.1</v>
      </c>
      <c r="E10" s="542">
        <v>27</v>
      </c>
      <c r="F10" s="542">
        <v>34.200000000000003</v>
      </c>
      <c r="G10" s="542">
        <v>35.1</v>
      </c>
      <c r="H10" s="542">
        <v>69.900000000000006</v>
      </c>
      <c r="I10" s="542">
        <v>20.3</v>
      </c>
      <c r="J10" s="543">
        <v>58.7</v>
      </c>
      <c r="L10" s="27"/>
      <c r="M10" s="27"/>
      <c r="N10" s="27"/>
      <c r="O10" s="27"/>
      <c r="P10" s="27"/>
      <c r="Q10" s="27"/>
      <c r="R10" s="27"/>
      <c r="S10" s="27"/>
      <c r="T10" s="27"/>
      <c r="U10" s="27"/>
      <c r="V10" s="27"/>
      <c r="W10" s="27"/>
      <c r="X10" s="27"/>
      <c r="Y10" s="27"/>
    </row>
    <row r="11" spans="1:25" ht="12.75" customHeight="1">
      <c r="A11" s="360" t="s">
        <v>65</v>
      </c>
      <c r="B11" s="270">
        <v>100</v>
      </c>
      <c r="C11" s="270">
        <v>100</v>
      </c>
      <c r="D11" s="270">
        <v>100</v>
      </c>
      <c r="E11" s="270">
        <v>100</v>
      </c>
      <c r="F11" s="270">
        <v>100</v>
      </c>
      <c r="G11" s="270">
        <v>100</v>
      </c>
      <c r="H11" s="270">
        <v>100</v>
      </c>
      <c r="I11" s="270">
        <v>100</v>
      </c>
      <c r="J11" s="271">
        <v>100</v>
      </c>
      <c r="L11" s="355"/>
      <c r="M11" s="356"/>
      <c r="N11" s="356"/>
      <c r="O11" s="356"/>
      <c r="P11" s="356"/>
      <c r="Q11" s="356"/>
      <c r="R11" s="356"/>
      <c r="S11" s="356"/>
      <c r="T11" s="356"/>
      <c r="U11" s="356"/>
      <c r="V11" s="356"/>
      <c r="W11" s="356"/>
      <c r="X11" s="356"/>
      <c r="Y11" s="27"/>
    </row>
    <row r="12" spans="1:25" ht="12.75" customHeight="1">
      <c r="A12" s="663" t="s">
        <v>848</v>
      </c>
      <c r="B12" s="542">
        <v>63.4</v>
      </c>
      <c r="C12" s="542">
        <v>66.5</v>
      </c>
      <c r="D12" s="542">
        <v>44</v>
      </c>
      <c r="E12" s="542">
        <v>54.3</v>
      </c>
      <c r="F12" s="542">
        <v>47.3</v>
      </c>
      <c r="G12" s="542">
        <v>54.7</v>
      </c>
      <c r="H12" s="542">
        <v>16.100000000000001</v>
      </c>
      <c r="I12" s="542">
        <v>46.8</v>
      </c>
      <c r="J12" s="543">
        <v>26.1</v>
      </c>
      <c r="L12" s="357"/>
      <c r="M12" s="358"/>
      <c r="N12" s="358"/>
      <c r="O12" s="358"/>
      <c r="P12" s="358"/>
      <c r="Q12" s="358"/>
      <c r="R12" s="358"/>
      <c r="S12" s="358"/>
      <c r="T12" s="358"/>
      <c r="U12" s="358"/>
      <c r="V12" s="358"/>
      <c r="W12" s="358"/>
      <c r="X12" s="358"/>
      <c r="Y12" s="27"/>
    </row>
    <row r="13" spans="1:25" ht="12.75" customHeight="1">
      <c r="A13" s="272" t="s">
        <v>867</v>
      </c>
      <c r="B13" s="273">
        <v>23.3</v>
      </c>
      <c r="C13" s="273">
        <v>23.7</v>
      </c>
      <c r="D13" s="273">
        <v>20.8</v>
      </c>
      <c r="E13" s="273">
        <v>24.2</v>
      </c>
      <c r="F13" s="273">
        <v>25.9</v>
      </c>
      <c r="G13" s="273">
        <v>22.2</v>
      </c>
      <c r="H13" s="273">
        <v>13.6</v>
      </c>
      <c r="I13" s="273">
        <v>38.1</v>
      </c>
      <c r="J13" s="274">
        <v>12.6</v>
      </c>
      <c r="L13" s="357"/>
      <c r="M13" s="358"/>
      <c r="N13" s="358"/>
      <c r="O13" s="358"/>
      <c r="P13" s="358"/>
      <c r="Q13" s="358"/>
      <c r="R13" s="358"/>
      <c r="S13" s="358"/>
      <c r="T13" s="358"/>
      <c r="U13" s="358"/>
      <c r="V13" s="358"/>
      <c r="W13" s="358"/>
      <c r="X13" s="358"/>
      <c r="Y13" s="27"/>
    </row>
    <row r="14" spans="1:25" ht="14.25" customHeight="1">
      <c r="A14" s="743" t="s">
        <v>967</v>
      </c>
      <c r="B14" s="542">
        <v>13.3</v>
      </c>
      <c r="C14" s="542">
        <v>9.8000000000000007</v>
      </c>
      <c r="D14" s="542">
        <v>35.200000000000003</v>
      </c>
      <c r="E14" s="542">
        <v>21.5</v>
      </c>
      <c r="F14" s="542">
        <v>26.8</v>
      </c>
      <c r="G14" s="542">
        <v>23.1</v>
      </c>
      <c r="H14" s="542">
        <v>70.3</v>
      </c>
      <c r="I14" s="542">
        <v>15.1</v>
      </c>
      <c r="J14" s="543">
        <v>61.4</v>
      </c>
      <c r="L14" s="357"/>
      <c r="M14" s="358"/>
      <c r="N14" s="358"/>
      <c r="O14" s="358"/>
      <c r="P14" s="358"/>
      <c r="Q14" s="358"/>
      <c r="R14" s="358"/>
      <c r="S14" s="358"/>
      <c r="T14" s="358"/>
      <c r="U14" s="358"/>
      <c r="V14" s="358"/>
      <c r="W14" s="358"/>
      <c r="X14" s="358"/>
      <c r="Y14" s="27"/>
    </row>
    <row r="15" spans="1:25" ht="12.75" customHeight="1">
      <c r="A15" s="261" t="s">
        <v>10</v>
      </c>
      <c r="B15" s="270">
        <v>100</v>
      </c>
      <c r="C15" s="270">
        <v>100</v>
      </c>
      <c r="D15" s="270">
        <v>100</v>
      </c>
      <c r="E15" s="270">
        <v>100</v>
      </c>
      <c r="F15" s="270">
        <v>100</v>
      </c>
      <c r="G15" s="270">
        <v>100</v>
      </c>
      <c r="H15" s="270">
        <v>100</v>
      </c>
      <c r="I15" s="270">
        <v>100</v>
      </c>
      <c r="J15" s="271">
        <v>100</v>
      </c>
      <c r="L15" s="355"/>
      <c r="M15" s="356"/>
      <c r="N15" s="356"/>
      <c r="O15" s="356"/>
      <c r="P15" s="356"/>
      <c r="Q15" s="356"/>
      <c r="R15" s="356"/>
      <c r="S15" s="356"/>
      <c r="T15" s="356"/>
      <c r="U15" s="356"/>
      <c r="V15" s="356"/>
      <c r="W15" s="356"/>
      <c r="X15" s="356"/>
      <c r="Y15" s="27"/>
    </row>
    <row r="16" spans="1:25" ht="12.75" customHeight="1">
      <c r="A16" s="663" t="s">
        <v>848</v>
      </c>
      <c r="B16" s="542">
        <v>52.6</v>
      </c>
      <c r="C16" s="542">
        <v>52.4</v>
      </c>
      <c r="D16" s="542">
        <v>62.3</v>
      </c>
      <c r="E16" s="542">
        <v>93.8</v>
      </c>
      <c r="F16" s="542">
        <v>63.5</v>
      </c>
      <c r="G16" s="542">
        <v>39.299999999999997</v>
      </c>
      <c r="H16" s="542">
        <v>45.5</v>
      </c>
      <c r="I16" s="542">
        <v>69.599999999999994</v>
      </c>
      <c r="J16" s="543">
        <v>57.1</v>
      </c>
      <c r="L16" s="357"/>
      <c r="M16" s="358"/>
      <c r="N16" s="358"/>
      <c r="O16" s="358"/>
      <c r="P16" s="358"/>
      <c r="Q16" s="358"/>
      <c r="R16" s="358"/>
      <c r="S16" s="358"/>
      <c r="T16" s="358"/>
      <c r="U16" s="358"/>
      <c r="V16" s="358"/>
      <c r="W16" s="358"/>
      <c r="X16" s="358"/>
      <c r="Y16" s="27"/>
    </row>
    <row r="17" spans="1:25" ht="12.75" customHeight="1">
      <c r="A17" s="272" t="s">
        <v>867</v>
      </c>
      <c r="B17" s="273">
        <v>33</v>
      </c>
      <c r="C17" s="273">
        <v>33.1</v>
      </c>
      <c r="D17" s="273">
        <v>29.3</v>
      </c>
      <c r="E17" s="273">
        <v>6.3</v>
      </c>
      <c r="F17" s="273">
        <v>26</v>
      </c>
      <c r="G17" s="273">
        <v>45.9</v>
      </c>
      <c r="H17" s="273">
        <v>54.5</v>
      </c>
      <c r="I17" s="273">
        <v>30.4</v>
      </c>
      <c r="J17" s="274">
        <v>32.1</v>
      </c>
      <c r="L17" s="357"/>
      <c r="M17" s="358"/>
      <c r="N17" s="358"/>
      <c r="O17" s="358"/>
      <c r="P17" s="358"/>
      <c r="Q17" s="358"/>
      <c r="R17" s="358"/>
      <c r="S17" s="358"/>
      <c r="T17" s="358"/>
      <c r="U17" s="358"/>
      <c r="V17" s="358"/>
      <c r="W17" s="358"/>
      <c r="X17" s="358"/>
      <c r="Y17" s="27"/>
    </row>
    <row r="18" spans="1:25" ht="14.25" customHeight="1">
      <c r="A18" s="743" t="s">
        <v>967</v>
      </c>
      <c r="B18" s="542">
        <v>14.4</v>
      </c>
      <c r="C18" s="542">
        <v>14.5</v>
      </c>
      <c r="D18" s="542">
        <v>8.3000000000000007</v>
      </c>
      <c r="E18" s="542">
        <v>0</v>
      </c>
      <c r="F18" s="542">
        <v>10.6</v>
      </c>
      <c r="G18" s="542">
        <v>14.8</v>
      </c>
      <c r="H18" s="542">
        <v>0</v>
      </c>
      <c r="I18" s="542">
        <v>0</v>
      </c>
      <c r="J18" s="543">
        <v>10.7</v>
      </c>
      <c r="L18" s="357"/>
      <c r="M18" s="358"/>
      <c r="N18" s="358"/>
      <c r="O18" s="358"/>
      <c r="P18" s="358"/>
      <c r="Q18" s="358"/>
      <c r="R18" s="358"/>
      <c r="S18" s="358"/>
      <c r="T18" s="358"/>
      <c r="U18" s="358"/>
      <c r="V18" s="358"/>
      <c r="W18" s="358"/>
      <c r="X18" s="358"/>
      <c r="Y18" s="27"/>
    </row>
    <row r="19" spans="1:25" ht="12.75" customHeight="1">
      <c r="A19" s="261" t="s">
        <v>11</v>
      </c>
      <c r="B19" s="270">
        <v>100</v>
      </c>
      <c r="C19" s="270">
        <v>100</v>
      </c>
      <c r="D19" s="270">
        <v>100</v>
      </c>
      <c r="E19" s="270">
        <v>100</v>
      </c>
      <c r="F19" s="270">
        <v>100</v>
      </c>
      <c r="G19" s="270">
        <v>100</v>
      </c>
      <c r="H19" s="270">
        <v>100</v>
      </c>
      <c r="I19" s="270">
        <v>100</v>
      </c>
      <c r="J19" s="271">
        <v>100</v>
      </c>
      <c r="L19" s="355"/>
      <c r="M19" s="356"/>
      <c r="N19" s="356"/>
      <c r="O19" s="356"/>
      <c r="P19" s="356"/>
      <c r="Q19" s="356"/>
      <c r="R19" s="356"/>
      <c r="S19" s="356"/>
      <c r="T19" s="356"/>
      <c r="U19" s="356"/>
      <c r="V19" s="356"/>
      <c r="W19" s="356"/>
      <c r="X19" s="356"/>
      <c r="Y19" s="27"/>
    </row>
    <row r="20" spans="1:25" ht="12.75" customHeight="1">
      <c r="A20" s="663" t="s">
        <v>848</v>
      </c>
      <c r="B20" s="542">
        <v>61.2</v>
      </c>
      <c r="C20" s="542">
        <v>66.5</v>
      </c>
      <c r="D20" s="542">
        <v>31.7</v>
      </c>
      <c r="E20" s="542">
        <v>50</v>
      </c>
      <c r="F20" s="542">
        <v>27.6</v>
      </c>
      <c r="G20" s="542">
        <v>36.1</v>
      </c>
      <c r="H20" s="542">
        <v>11.5</v>
      </c>
      <c r="I20" s="542">
        <v>41.4</v>
      </c>
      <c r="J20" s="543">
        <v>34.299999999999997</v>
      </c>
      <c r="L20" s="357"/>
      <c r="M20" s="358"/>
      <c r="N20" s="358"/>
      <c r="O20" s="358"/>
      <c r="P20" s="358"/>
      <c r="Q20" s="358"/>
      <c r="R20" s="358"/>
      <c r="S20" s="358"/>
      <c r="T20" s="358"/>
      <c r="U20" s="358"/>
      <c r="V20" s="358"/>
      <c r="W20" s="358"/>
      <c r="X20" s="358"/>
      <c r="Y20" s="27"/>
    </row>
    <row r="21" spans="1:25" ht="12.75" customHeight="1">
      <c r="A21" s="272" t="s">
        <v>867</v>
      </c>
      <c r="B21" s="273">
        <v>14.4</v>
      </c>
      <c r="C21" s="273">
        <v>14.7</v>
      </c>
      <c r="D21" s="273">
        <v>12.4</v>
      </c>
      <c r="E21" s="273">
        <v>10</v>
      </c>
      <c r="F21" s="273">
        <v>5.5</v>
      </c>
      <c r="G21" s="273">
        <v>16.100000000000001</v>
      </c>
      <c r="H21" s="273">
        <v>6.1</v>
      </c>
      <c r="I21" s="273">
        <v>17.2</v>
      </c>
      <c r="J21" s="274">
        <v>13.5</v>
      </c>
      <c r="L21" s="357"/>
      <c r="M21" s="358"/>
      <c r="N21" s="358"/>
      <c r="O21" s="358"/>
      <c r="P21" s="358"/>
      <c r="Q21" s="358"/>
      <c r="R21" s="358"/>
      <c r="S21" s="358"/>
      <c r="T21" s="358"/>
      <c r="U21" s="358"/>
      <c r="V21" s="358"/>
      <c r="W21" s="358"/>
      <c r="X21" s="358"/>
      <c r="Y21" s="27"/>
    </row>
    <row r="22" spans="1:25" ht="14.25" customHeight="1">
      <c r="A22" s="743" t="s">
        <v>967</v>
      </c>
      <c r="B22" s="542">
        <v>24.4</v>
      </c>
      <c r="C22" s="542">
        <v>18.8</v>
      </c>
      <c r="D22" s="542">
        <v>55.9</v>
      </c>
      <c r="E22" s="542">
        <v>40</v>
      </c>
      <c r="F22" s="542">
        <v>66.900000000000006</v>
      </c>
      <c r="G22" s="542">
        <v>47.8</v>
      </c>
      <c r="H22" s="542">
        <v>82.4</v>
      </c>
      <c r="I22" s="542">
        <v>41.4</v>
      </c>
      <c r="J22" s="543">
        <v>52.2</v>
      </c>
      <c r="L22" s="357"/>
      <c r="M22" s="358"/>
      <c r="N22" s="358"/>
      <c r="O22" s="358"/>
      <c r="P22" s="358"/>
      <c r="Q22" s="358"/>
      <c r="R22" s="358"/>
      <c r="S22" s="358"/>
      <c r="T22" s="358"/>
      <c r="U22" s="358"/>
      <c r="V22" s="358"/>
      <c r="W22" s="358"/>
      <c r="X22" s="358"/>
      <c r="Y22" s="27"/>
    </row>
    <row r="23" spans="1:25" ht="12.75" customHeight="1">
      <c r="A23" s="261" t="s">
        <v>12</v>
      </c>
      <c r="B23" s="270">
        <v>100</v>
      </c>
      <c r="C23" s="270">
        <v>100</v>
      </c>
      <c r="D23" s="270">
        <v>100</v>
      </c>
      <c r="E23" s="270">
        <v>100</v>
      </c>
      <c r="F23" s="270">
        <v>100</v>
      </c>
      <c r="G23" s="270">
        <v>100</v>
      </c>
      <c r="H23" s="270">
        <v>100</v>
      </c>
      <c r="I23" s="270">
        <v>100</v>
      </c>
      <c r="J23" s="271">
        <v>100</v>
      </c>
      <c r="L23" s="355"/>
      <c r="M23" s="356"/>
      <c r="N23" s="356"/>
      <c r="O23" s="356"/>
      <c r="P23" s="356"/>
      <c r="Q23" s="356"/>
      <c r="R23" s="356"/>
      <c r="S23" s="356"/>
      <c r="T23" s="356"/>
      <c r="U23" s="356"/>
      <c r="V23" s="356"/>
      <c r="W23" s="356"/>
      <c r="X23" s="356"/>
      <c r="Y23" s="27"/>
    </row>
    <row r="24" spans="1:25" ht="12.75" customHeight="1">
      <c r="A24" s="663" t="s">
        <v>848</v>
      </c>
      <c r="B24" s="542">
        <v>60.7</v>
      </c>
      <c r="C24" s="542">
        <v>66.400000000000006</v>
      </c>
      <c r="D24" s="542">
        <v>33.9</v>
      </c>
      <c r="E24" s="542">
        <v>64</v>
      </c>
      <c r="F24" s="542">
        <v>60.2</v>
      </c>
      <c r="G24" s="542">
        <v>51.6</v>
      </c>
      <c r="H24" s="542">
        <v>26.3</v>
      </c>
      <c r="I24" s="542">
        <v>54.1</v>
      </c>
      <c r="J24" s="543">
        <v>40.9</v>
      </c>
      <c r="L24" s="357"/>
      <c r="M24" s="358"/>
      <c r="N24" s="358"/>
      <c r="O24" s="358"/>
      <c r="P24" s="358"/>
      <c r="Q24" s="358"/>
      <c r="R24" s="358"/>
      <c r="S24" s="358"/>
      <c r="T24" s="358"/>
      <c r="U24" s="358"/>
      <c r="V24" s="358"/>
      <c r="W24" s="358"/>
      <c r="X24" s="358"/>
      <c r="Y24" s="27"/>
    </row>
    <row r="25" spans="1:25" ht="12.75" customHeight="1">
      <c r="A25" s="272" t="s">
        <v>867</v>
      </c>
      <c r="B25" s="273">
        <v>25.3</v>
      </c>
      <c r="C25" s="273">
        <v>22.4</v>
      </c>
      <c r="D25" s="273">
        <v>38.6</v>
      </c>
      <c r="E25" s="273">
        <v>14.3</v>
      </c>
      <c r="F25" s="273">
        <v>11.9</v>
      </c>
      <c r="G25" s="273">
        <v>15.1</v>
      </c>
      <c r="H25" s="273">
        <v>4.5999999999999996</v>
      </c>
      <c r="I25" s="273">
        <v>18.399999999999999</v>
      </c>
      <c r="J25" s="274">
        <v>13</v>
      </c>
      <c r="L25" s="357"/>
      <c r="M25" s="358"/>
      <c r="N25" s="358"/>
      <c r="O25" s="358"/>
      <c r="P25" s="358"/>
      <c r="Q25" s="358"/>
      <c r="R25" s="358"/>
      <c r="S25" s="358"/>
      <c r="T25" s="358"/>
      <c r="U25" s="358"/>
      <c r="V25" s="358"/>
      <c r="W25" s="358"/>
      <c r="X25" s="358"/>
      <c r="Y25" s="27"/>
    </row>
    <row r="26" spans="1:25" ht="14.25" customHeight="1">
      <c r="A26" s="743" t="s">
        <v>967</v>
      </c>
      <c r="B26" s="542">
        <v>14</v>
      </c>
      <c r="C26" s="542">
        <v>11.1</v>
      </c>
      <c r="D26" s="542">
        <v>27.5</v>
      </c>
      <c r="E26" s="542">
        <v>21.6</v>
      </c>
      <c r="F26" s="542">
        <v>27.9</v>
      </c>
      <c r="G26" s="542">
        <v>33.4</v>
      </c>
      <c r="H26" s="542">
        <v>69.099999999999994</v>
      </c>
      <c r="I26" s="542">
        <v>27.6</v>
      </c>
      <c r="J26" s="543">
        <v>46.1</v>
      </c>
      <c r="L26" s="357"/>
      <c r="M26" s="358"/>
      <c r="N26" s="358"/>
      <c r="O26" s="358"/>
      <c r="P26" s="358"/>
      <c r="Q26" s="358"/>
      <c r="R26" s="358"/>
      <c r="S26" s="358"/>
      <c r="T26" s="358"/>
      <c r="U26" s="358"/>
      <c r="V26" s="358"/>
      <c r="W26" s="358"/>
      <c r="X26" s="358"/>
      <c r="Y26" s="27"/>
    </row>
    <row r="27" spans="1:25" ht="12.75" customHeight="1">
      <c r="A27" s="261" t="s">
        <v>13</v>
      </c>
      <c r="B27" s="270">
        <v>100</v>
      </c>
      <c r="C27" s="270">
        <v>100</v>
      </c>
      <c r="D27" s="270">
        <v>100</v>
      </c>
      <c r="E27" s="270">
        <v>100</v>
      </c>
      <c r="F27" s="270">
        <v>100</v>
      </c>
      <c r="G27" s="270">
        <v>100</v>
      </c>
      <c r="H27" s="270">
        <v>100</v>
      </c>
      <c r="I27" s="270">
        <v>100</v>
      </c>
      <c r="J27" s="271">
        <v>100</v>
      </c>
      <c r="L27" s="355"/>
      <c r="M27" s="356"/>
      <c r="N27" s="356"/>
      <c r="O27" s="356"/>
      <c r="P27" s="356"/>
      <c r="Q27" s="356"/>
      <c r="R27" s="356"/>
      <c r="S27" s="356"/>
      <c r="T27" s="356"/>
      <c r="U27" s="356"/>
      <c r="V27" s="356"/>
      <c r="W27" s="356"/>
      <c r="X27" s="356"/>
      <c r="Y27" s="27"/>
    </row>
    <row r="28" spans="1:25" ht="12.75" customHeight="1">
      <c r="A28" s="663" t="s">
        <v>848</v>
      </c>
      <c r="B28" s="542">
        <v>55.7</v>
      </c>
      <c r="C28" s="542">
        <v>59.1</v>
      </c>
      <c r="D28" s="542">
        <v>39</v>
      </c>
      <c r="E28" s="542">
        <v>49.8</v>
      </c>
      <c r="F28" s="542">
        <v>35.799999999999997</v>
      </c>
      <c r="G28" s="542">
        <v>46.7</v>
      </c>
      <c r="H28" s="542">
        <v>16.5</v>
      </c>
      <c r="I28" s="542">
        <v>40.4</v>
      </c>
      <c r="J28" s="543">
        <v>27.6</v>
      </c>
      <c r="L28" s="357"/>
      <c r="M28" s="358"/>
      <c r="N28" s="358"/>
      <c r="O28" s="358"/>
      <c r="P28" s="358"/>
      <c r="Q28" s="358"/>
      <c r="R28" s="358"/>
      <c r="S28" s="358"/>
      <c r="T28" s="358"/>
      <c r="U28" s="358"/>
      <c r="V28" s="358"/>
      <c r="W28" s="358"/>
      <c r="X28" s="358"/>
      <c r="Y28" s="27"/>
    </row>
    <row r="29" spans="1:25" ht="12.75" customHeight="1">
      <c r="A29" s="272" t="s">
        <v>867</v>
      </c>
      <c r="B29" s="273">
        <v>25</v>
      </c>
      <c r="C29" s="273">
        <v>26.3</v>
      </c>
      <c r="D29" s="273">
        <v>18.7</v>
      </c>
      <c r="E29" s="273">
        <v>17.899999999999999</v>
      </c>
      <c r="F29" s="273">
        <v>26.9</v>
      </c>
      <c r="G29" s="273">
        <v>18</v>
      </c>
      <c r="H29" s="273">
        <v>13.8</v>
      </c>
      <c r="I29" s="273">
        <v>34.700000000000003</v>
      </c>
      <c r="J29" s="274">
        <v>16.5</v>
      </c>
      <c r="L29" s="357"/>
      <c r="M29" s="358"/>
      <c r="N29" s="358"/>
      <c r="O29" s="358"/>
      <c r="P29" s="358"/>
      <c r="Q29" s="358"/>
      <c r="R29" s="358"/>
      <c r="S29" s="358"/>
      <c r="T29" s="358"/>
      <c r="U29" s="358"/>
      <c r="V29" s="358"/>
      <c r="W29" s="358"/>
      <c r="X29" s="358"/>
      <c r="Y29" s="27"/>
    </row>
    <row r="30" spans="1:25" ht="14.25" customHeight="1">
      <c r="A30" s="743" t="s">
        <v>967</v>
      </c>
      <c r="B30" s="542">
        <v>19.3</v>
      </c>
      <c r="C30" s="542">
        <v>14.6</v>
      </c>
      <c r="D30" s="542">
        <v>42.4</v>
      </c>
      <c r="E30" s="542">
        <v>32.200000000000003</v>
      </c>
      <c r="F30" s="542">
        <v>37.299999999999997</v>
      </c>
      <c r="G30" s="542">
        <v>35.299999999999997</v>
      </c>
      <c r="H30" s="542">
        <v>69.7</v>
      </c>
      <c r="I30" s="542">
        <v>24.9</v>
      </c>
      <c r="J30" s="543">
        <v>55.9</v>
      </c>
      <c r="L30" s="357"/>
      <c r="M30" s="358"/>
      <c r="N30" s="358"/>
      <c r="O30" s="358"/>
      <c r="P30" s="358"/>
      <c r="Q30" s="358"/>
      <c r="R30" s="358"/>
      <c r="S30" s="358"/>
      <c r="T30" s="358"/>
      <c r="U30" s="358"/>
      <c r="V30" s="358"/>
      <c r="W30" s="358"/>
      <c r="X30" s="358"/>
      <c r="Y30" s="27"/>
    </row>
    <row r="31" spans="1:25" ht="12.75" customHeight="1">
      <c r="A31" s="261" t="s">
        <v>67</v>
      </c>
      <c r="B31" s="270">
        <v>100</v>
      </c>
      <c r="C31" s="270">
        <v>100</v>
      </c>
      <c r="D31" s="270">
        <v>100</v>
      </c>
      <c r="E31" s="270">
        <v>100</v>
      </c>
      <c r="F31" s="270">
        <v>100</v>
      </c>
      <c r="G31" s="270">
        <v>100</v>
      </c>
      <c r="H31" s="270">
        <v>100</v>
      </c>
      <c r="I31" s="270">
        <v>100</v>
      </c>
      <c r="J31" s="271">
        <v>100</v>
      </c>
      <c r="L31" s="355"/>
      <c r="M31" s="356"/>
      <c r="N31" s="356"/>
      <c r="O31" s="356"/>
      <c r="P31" s="356"/>
      <c r="Q31" s="356"/>
      <c r="R31" s="356"/>
      <c r="S31" s="356"/>
      <c r="T31" s="356"/>
      <c r="U31" s="356"/>
      <c r="V31" s="356"/>
      <c r="W31" s="356"/>
      <c r="X31" s="356"/>
      <c r="Y31" s="27"/>
    </row>
    <row r="32" spans="1:25" ht="12.75" customHeight="1">
      <c r="A32" s="663" t="s">
        <v>848</v>
      </c>
      <c r="B32" s="542">
        <v>52</v>
      </c>
      <c r="C32" s="542">
        <v>53</v>
      </c>
      <c r="D32" s="542">
        <v>36.4</v>
      </c>
      <c r="E32" s="542">
        <v>47.7</v>
      </c>
      <c r="F32" s="542">
        <v>35.5</v>
      </c>
      <c r="G32" s="542">
        <v>37.5</v>
      </c>
      <c r="H32" s="542">
        <v>22.2</v>
      </c>
      <c r="I32" s="542">
        <v>63.5</v>
      </c>
      <c r="J32" s="543">
        <v>25.5</v>
      </c>
      <c r="L32" s="357"/>
      <c r="M32" s="358"/>
      <c r="N32" s="358"/>
      <c r="O32" s="358"/>
      <c r="P32" s="358"/>
      <c r="Q32" s="358"/>
      <c r="R32" s="358"/>
      <c r="S32" s="358"/>
      <c r="T32" s="358"/>
      <c r="U32" s="358"/>
      <c r="V32" s="358"/>
      <c r="W32" s="358"/>
      <c r="X32" s="358"/>
      <c r="Y32" s="27"/>
    </row>
    <row r="33" spans="1:25" ht="12.75" customHeight="1">
      <c r="A33" s="272" t="s">
        <v>867</v>
      </c>
      <c r="B33" s="273">
        <v>16.399999999999999</v>
      </c>
      <c r="C33" s="273">
        <v>16.7</v>
      </c>
      <c r="D33" s="273">
        <v>11.3</v>
      </c>
      <c r="E33" s="273">
        <v>12.2</v>
      </c>
      <c r="F33" s="273">
        <v>13.3</v>
      </c>
      <c r="G33" s="273">
        <v>9.9</v>
      </c>
      <c r="H33" s="273">
        <v>17.8</v>
      </c>
      <c r="I33" s="273">
        <v>13.5</v>
      </c>
      <c r="J33" s="274">
        <v>11.4</v>
      </c>
      <c r="L33" s="357"/>
      <c r="M33" s="358"/>
      <c r="N33" s="358"/>
      <c r="O33" s="358"/>
      <c r="P33" s="358"/>
      <c r="Q33" s="358"/>
      <c r="R33" s="358"/>
      <c r="S33" s="358"/>
      <c r="T33" s="358"/>
      <c r="U33" s="358"/>
      <c r="V33" s="358"/>
      <c r="W33" s="358"/>
      <c r="X33" s="358"/>
      <c r="Y33" s="27"/>
    </row>
    <row r="34" spans="1:25" ht="14.25" customHeight="1">
      <c r="A34" s="743" t="s">
        <v>967</v>
      </c>
      <c r="B34" s="542">
        <v>31.7</v>
      </c>
      <c r="C34" s="542">
        <v>30.4</v>
      </c>
      <c r="D34" s="542">
        <v>52.4</v>
      </c>
      <c r="E34" s="542">
        <v>40</v>
      </c>
      <c r="F34" s="542">
        <v>51.2</v>
      </c>
      <c r="G34" s="542">
        <v>52.6</v>
      </c>
      <c r="H34" s="542">
        <v>60</v>
      </c>
      <c r="I34" s="542">
        <v>23</v>
      </c>
      <c r="J34" s="543">
        <v>63.1</v>
      </c>
      <c r="L34" s="357"/>
      <c r="M34" s="358"/>
      <c r="N34" s="358"/>
      <c r="O34" s="358"/>
      <c r="P34" s="358"/>
      <c r="Q34" s="358"/>
      <c r="R34" s="358"/>
      <c r="S34" s="358"/>
      <c r="T34" s="358"/>
      <c r="U34" s="358"/>
      <c r="V34" s="358"/>
      <c r="W34" s="358"/>
      <c r="X34" s="358"/>
      <c r="Y34" s="27"/>
    </row>
    <row r="35" spans="1:25" ht="12.75" customHeight="1">
      <c r="A35" s="261" t="s">
        <v>16</v>
      </c>
      <c r="B35" s="270">
        <v>100</v>
      </c>
      <c r="C35" s="270">
        <v>100</v>
      </c>
      <c r="D35" s="270">
        <v>100</v>
      </c>
      <c r="E35" s="270">
        <v>100</v>
      </c>
      <c r="F35" s="270">
        <v>100</v>
      </c>
      <c r="G35" s="270">
        <v>100</v>
      </c>
      <c r="H35" s="270">
        <v>100</v>
      </c>
      <c r="I35" s="270">
        <v>100</v>
      </c>
      <c r="J35" s="271">
        <v>100</v>
      </c>
      <c r="L35" s="355"/>
      <c r="M35" s="356"/>
      <c r="N35" s="356"/>
      <c r="O35" s="356"/>
      <c r="P35" s="356"/>
      <c r="Q35" s="356"/>
      <c r="R35" s="356"/>
      <c r="S35" s="356"/>
      <c r="T35" s="356"/>
      <c r="U35" s="356"/>
      <c r="V35" s="356"/>
      <c r="W35" s="356"/>
      <c r="X35" s="356"/>
      <c r="Y35" s="27"/>
    </row>
    <row r="36" spans="1:25" ht="12.75" customHeight="1">
      <c r="A36" s="663" t="s">
        <v>848</v>
      </c>
      <c r="B36" s="542">
        <v>54.7</v>
      </c>
      <c r="C36" s="542">
        <v>55.7</v>
      </c>
      <c r="D36" s="542">
        <v>43.8</v>
      </c>
      <c r="E36" s="542">
        <v>52.3</v>
      </c>
      <c r="F36" s="542">
        <v>41.8</v>
      </c>
      <c r="G36" s="542">
        <v>42.1</v>
      </c>
      <c r="H36" s="542">
        <v>32.4</v>
      </c>
      <c r="I36" s="542">
        <v>53.7</v>
      </c>
      <c r="J36" s="543">
        <v>41.7</v>
      </c>
      <c r="L36" s="357"/>
      <c r="M36" s="358"/>
      <c r="N36" s="358"/>
      <c r="O36" s="358"/>
      <c r="P36" s="358"/>
      <c r="Q36" s="358"/>
      <c r="R36" s="358"/>
      <c r="S36" s="358"/>
      <c r="T36" s="358"/>
      <c r="U36" s="358"/>
      <c r="V36" s="358"/>
      <c r="W36" s="358"/>
      <c r="X36" s="358"/>
      <c r="Y36" s="27"/>
    </row>
    <row r="37" spans="1:25" ht="12.75" customHeight="1">
      <c r="A37" s="272" t="s">
        <v>867</v>
      </c>
      <c r="B37" s="273">
        <v>22</v>
      </c>
      <c r="C37" s="273">
        <v>22.2</v>
      </c>
      <c r="D37" s="273">
        <v>19.899999999999999</v>
      </c>
      <c r="E37" s="273">
        <v>17</v>
      </c>
      <c r="F37" s="273">
        <v>21.4</v>
      </c>
      <c r="G37" s="273">
        <v>21.4</v>
      </c>
      <c r="H37" s="273">
        <v>22</v>
      </c>
      <c r="I37" s="273">
        <v>24.1</v>
      </c>
      <c r="J37" s="274">
        <v>14.9</v>
      </c>
      <c r="L37" s="357"/>
      <c r="M37" s="358"/>
      <c r="N37" s="358"/>
      <c r="O37" s="358"/>
      <c r="P37" s="358"/>
      <c r="Q37" s="358"/>
      <c r="R37" s="358"/>
      <c r="S37" s="358"/>
      <c r="T37" s="358"/>
      <c r="U37" s="358"/>
      <c r="V37" s="358"/>
      <c r="W37" s="358"/>
      <c r="X37" s="358"/>
      <c r="Y37" s="27"/>
    </row>
    <row r="38" spans="1:25" ht="14.25" customHeight="1">
      <c r="A38" s="743" t="s">
        <v>967</v>
      </c>
      <c r="B38" s="542">
        <v>23.3</v>
      </c>
      <c r="C38" s="542">
        <v>22.1</v>
      </c>
      <c r="D38" s="542">
        <v>36.299999999999997</v>
      </c>
      <c r="E38" s="542">
        <v>30.7</v>
      </c>
      <c r="F38" s="542">
        <v>36.799999999999997</v>
      </c>
      <c r="G38" s="542">
        <v>36.5</v>
      </c>
      <c r="H38" s="542">
        <v>45.7</v>
      </c>
      <c r="I38" s="542">
        <v>22.2</v>
      </c>
      <c r="J38" s="543">
        <v>43.4</v>
      </c>
      <c r="L38" s="357"/>
      <c r="M38" s="358"/>
      <c r="N38" s="358"/>
      <c r="O38" s="358"/>
      <c r="P38" s="358"/>
      <c r="Q38" s="358"/>
      <c r="R38" s="358"/>
      <c r="S38" s="358"/>
      <c r="T38" s="358"/>
      <c r="U38" s="358"/>
      <c r="V38" s="358"/>
      <c r="W38" s="358"/>
      <c r="X38" s="358"/>
      <c r="Y38" s="27"/>
    </row>
    <row r="39" spans="1:25" ht="12.75" customHeight="1">
      <c r="A39" s="261" t="s">
        <v>68</v>
      </c>
      <c r="B39" s="270">
        <v>100</v>
      </c>
      <c r="C39" s="270">
        <v>100</v>
      </c>
      <c r="D39" s="270">
        <v>100</v>
      </c>
      <c r="E39" s="270">
        <v>100</v>
      </c>
      <c r="F39" s="270">
        <v>100</v>
      </c>
      <c r="G39" s="270">
        <v>100</v>
      </c>
      <c r="H39" s="270">
        <v>100</v>
      </c>
      <c r="I39" s="270">
        <v>100</v>
      </c>
      <c r="J39" s="271">
        <v>100</v>
      </c>
      <c r="L39" s="355"/>
      <c r="M39" s="356"/>
      <c r="N39" s="356"/>
      <c r="O39" s="356"/>
      <c r="P39" s="356"/>
      <c r="Q39" s="356"/>
      <c r="R39" s="356"/>
      <c r="S39" s="356"/>
      <c r="T39" s="356"/>
      <c r="U39" s="356"/>
      <c r="V39" s="356"/>
      <c r="W39" s="356"/>
      <c r="X39" s="356"/>
      <c r="Y39" s="27"/>
    </row>
    <row r="40" spans="1:25" ht="12.75" customHeight="1">
      <c r="A40" s="663" t="s">
        <v>848</v>
      </c>
      <c r="B40" s="542">
        <v>51.4</v>
      </c>
      <c r="C40" s="542">
        <v>52.1</v>
      </c>
      <c r="D40" s="542">
        <v>33.6</v>
      </c>
      <c r="E40" s="542">
        <v>71.599999999999994</v>
      </c>
      <c r="F40" s="542">
        <v>43.4</v>
      </c>
      <c r="G40" s="542">
        <v>34.700000000000003</v>
      </c>
      <c r="H40" s="542">
        <v>7.4</v>
      </c>
      <c r="I40" s="542">
        <v>46.5</v>
      </c>
      <c r="J40" s="543">
        <v>24.3</v>
      </c>
      <c r="L40" s="357"/>
      <c r="M40" s="358"/>
      <c r="N40" s="358"/>
      <c r="O40" s="358"/>
      <c r="P40" s="358"/>
      <c r="Q40" s="358"/>
      <c r="R40" s="358"/>
      <c r="S40" s="358"/>
      <c r="T40" s="358"/>
      <c r="U40" s="358"/>
      <c r="V40" s="358"/>
      <c r="W40" s="358"/>
      <c r="X40" s="358"/>
      <c r="Y40" s="27"/>
    </row>
    <row r="41" spans="1:25" ht="12.75" customHeight="1">
      <c r="A41" s="272" t="s">
        <v>867</v>
      </c>
      <c r="B41" s="273">
        <v>32.5</v>
      </c>
      <c r="C41" s="273">
        <v>33</v>
      </c>
      <c r="D41" s="273">
        <v>20.7</v>
      </c>
      <c r="E41" s="273">
        <v>14.2</v>
      </c>
      <c r="F41" s="273">
        <v>31.3</v>
      </c>
      <c r="G41" s="273">
        <v>29.2</v>
      </c>
      <c r="H41" s="273">
        <v>6.4</v>
      </c>
      <c r="I41" s="273">
        <v>39.5</v>
      </c>
      <c r="J41" s="274">
        <v>17.2</v>
      </c>
      <c r="L41" s="357"/>
      <c r="M41" s="358"/>
      <c r="N41" s="358"/>
      <c r="O41" s="358"/>
      <c r="P41" s="358"/>
      <c r="Q41" s="358"/>
      <c r="R41" s="358"/>
      <c r="S41" s="358"/>
      <c r="T41" s="358"/>
      <c r="U41" s="358"/>
      <c r="V41" s="358"/>
      <c r="W41" s="358"/>
      <c r="X41" s="358"/>
      <c r="Y41" s="27"/>
    </row>
    <row r="42" spans="1:25" ht="14.25" customHeight="1">
      <c r="A42" s="743" t="s">
        <v>967</v>
      </c>
      <c r="B42" s="542">
        <v>16.100000000000001</v>
      </c>
      <c r="C42" s="542">
        <v>14.9</v>
      </c>
      <c r="D42" s="542">
        <v>45.7</v>
      </c>
      <c r="E42" s="542">
        <v>14.2</v>
      </c>
      <c r="F42" s="542">
        <v>25.3</v>
      </c>
      <c r="G42" s="542">
        <v>36.1</v>
      </c>
      <c r="H42" s="542">
        <v>86.1</v>
      </c>
      <c r="I42" s="542">
        <v>14</v>
      </c>
      <c r="J42" s="543">
        <v>58.5</v>
      </c>
      <c r="L42" s="357"/>
      <c r="M42" s="358"/>
      <c r="N42" s="358"/>
      <c r="O42" s="358"/>
      <c r="P42" s="358"/>
      <c r="Q42" s="358"/>
      <c r="R42" s="358"/>
      <c r="S42" s="358"/>
      <c r="T42" s="358"/>
      <c r="U42" s="358"/>
      <c r="V42" s="358"/>
      <c r="W42" s="358"/>
      <c r="X42" s="358"/>
      <c r="Y42" s="27"/>
    </row>
    <row r="43" spans="1:25" ht="12.75" customHeight="1">
      <c r="A43" s="261" t="s">
        <v>69</v>
      </c>
      <c r="B43" s="270">
        <v>100</v>
      </c>
      <c r="C43" s="270">
        <v>100</v>
      </c>
      <c r="D43" s="270">
        <v>100</v>
      </c>
      <c r="E43" s="270">
        <v>100</v>
      </c>
      <c r="F43" s="270">
        <v>100</v>
      </c>
      <c r="G43" s="270">
        <v>100</v>
      </c>
      <c r="H43" s="270">
        <v>100</v>
      </c>
      <c r="I43" s="270">
        <v>100</v>
      </c>
      <c r="J43" s="271">
        <v>100</v>
      </c>
      <c r="L43" s="355"/>
      <c r="M43" s="356"/>
      <c r="N43" s="356"/>
      <c r="O43" s="356"/>
      <c r="P43" s="356"/>
      <c r="Q43" s="356"/>
      <c r="R43" s="356"/>
      <c r="S43" s="356"/>
      <c r="T43" s="356"/>
      <c r="U43" s="356"/>
      <c r="V43" s="356"/>
      <c r="W43" s="356"/>
      <c r="X43" s="356"/>
      <c r="Y43" s="27"/>
    </row>
    <row r="44" spans="1:25" ht="12.75" customHeight="1">
      <c r="A44" s="663" t="s">
        <v>848</v>
      </c>
      <c r="B44" s="542">
        <v>52.9</v>
      </c>
      <c r="C44" s="542">
        <v>52.7</v>
      </c>
      <c r="D44" s="542">
        <v>61</v>
      </c>
      <c r="E44" s="542">
        <v>87.7</v>
      </c>
      <c r="F44" s="542">
        <v>78.900000000000006</v>
      </c>
      <c r="G44" s="542">
        <v>41.7</v>
      </c>
      <c r="H44" s="542">
        <v>35.700000000000003</v>
      </c>
      <c r="I44" s="542">
        <v>66.7</v>
      </c>
      <c r="J44" s="543">
        <v>38.799999999999997</v>
      </c>
      <c r="L44" s="357"/>
      <c r="M44" s="358"/>
      <c r="N44" s="358"/>
      <c r="O44" s="358"/>
      <c r="P44" s="358"/>
      <c r="Q44" s="358"/>
      <c r="R44" s="358"/>
      <c r="S44" s="358"/>
      <c r="T44" s="358"/>
      <c r="U44" s="358"/>
      <c r="V44" s="358"/>
      <c r="W44" s="358"/>
      <c r="X44" s="358"/>
      <c r="Y44" s="27"/>
    </row>
    <row r="45" spans="1:25" ht="12.75" customHeight="1">
      <c r="A45" s="272" t="s">
        <v>867</v>
      </c>
      <c r="B45" s="273">
        <v>36.4</v>
      </c>
      <c r="C45" s="273">
        <v>36.799999999999997</v>
      </c>
      <c r="D45" s="273">
        <v>19.899999999999999</v>
      </c>
      <c r="E45" s="273">
        <v>9.6</v>
      </c>
      <c r="F45" s="273">
        <v>9.9</v>
      </c>
      <c r="G45" s="273">
        <v>23.5</v>
      </c>
      <c r="H45" s="273">
        <v>42.9</v>
      </c>
      <c r="I45" s="273">
        <v>33.299999999999997</v>
      </c>
      <c r="J45" s="274">
        <v>32.5</v>
      </c>
      <c r="L45" s="357"/>
      <c r="M45" s="358"/>
      <c r="N45" s="358"/>
      <c r="O45" s="358"/>
      <c r="P45" s="358"/>
      <c r="Q45" s="358"/>
      <c r="R45" s="358"/>
      <c r="S45" s="358"/>
      <c r="T45" s="358"/>
      <c r="U45" s="358"/>
      <c r="V45" s="358"/>
      <c r="W45" s="358"/>
      <c r="X45" s="358"/>
      <c r="Y45" s="27"/>
    </row>
    <row r="46" spans="1:25" ht="14.25" customHeight="1">
      <c r="A46" s="743" t="s">
        <v>967</v>
      </c>
      <c r="B46" s="542">
        <v>10.7</v>
      </c>
      <c r="C46" s="542">
        <v>10.5</v>
      </c>
      <c r="D46" s="542">
        <v>19.100000000000001</v>
      </c>
      <c r="E46" s="542">
        <v>2.6</v>
      </c>
      <c r="F46" s="542">
        <v>11.3</v>
      </c>
      <c r="G46" s="542">
        <v>34.799999999999997</v>
      </c>
      <c r="H46" s="542">
        <v>21.4</v>
      </c>
      <c r="I46" s="542">
        <v>0</v>
      </c>
      <c r="J46" s="543">
        <v>28.8</v>
      </c>
      <c r="L46" s="357"/>
      <c r="M46" s="358"/>
      <c r="N46" s="358"/>
      <c r="O46" s="358"/>
      <c r="P46" s="358"/>
      <c r="Q46" s="358"/>
      <c r="R46" s="358"/>
      <c r="S46" s="358"/>
      <c r="T46" s="358"/>
      <c r="U46" s="358"/>
      <c r="V46" s="358"/>
      <c r="W46" s="358"/>
      <c r="X46" s="358"/>
      <c r="Y46" s="27"/>
    </row>
    <row r="47" spans="1:25" ht="12.75" customHeight="1">
      <c r="A47" s="261" t="s">
        <v>18</v>
      </c>
      <c r="B47" s="270">
        <v>100</v>
      </c>
      <c r="C47" s="270">
        <v>100</v>
      </c>
      <c r="D47" s="270">
        <v>100</v>
      </c>
      <c r="E47" s="270">
        <v>100</v>
      </c>
      <c r="F47" s="270">
        <v>100</v>
      </c>
      <c r="G47" s="270">
        <v>100</v>
      </c>
      <c r="H47" s="270">
        <v>100</v>
      </c>
      <c r="I47" s="270">
        <v>100</v>
      </c>
      <c r="J47" s="271">
        <v>100</v>
      </c>
      <c r="L47" s="355"/>
      <c r="M47" s="356"/>
      <c r="N47" s="356"/>
      <c r="O47" s="356"/>
      <c r="P47" s="356"/>
      <c r="Q47" s="356"/>
      <c r="R47" s="356"/>
      <c r="S47" s="356"/>
      <c r="T47" s="356"/>
      <c r="U47" s="356"/>
      <c r="V47" s="356"/>
      <c r="W47" s="356"/>
      <c r="X47" s="356"/>
      <c r="Y47" s="27"/>
    </row>
    <row r="48" spans="1:25" ht="12.75" customHeight="1">
      <c r="A48" s="663" t="s">
        <v>848</v>
      </c>
      <c r="B48" s="542">
        <v>53.1</v>
      </c>
      <c r="C48" s="542">
        <v>54.4</v>
      </c>
      <c r="D48" s="542">
        <v>29.9</v>
      </c>
      <c r="E48" s="542">
        <v>60.2</v>
      </c>
      <c r="F48" s="542">
        <v>36.1</v>
      </c>
      <c r="G48" s="542">
        <v>32.1</v>
      </c>
      <c r="H48" s="542">
        <v>8.9</v>
      </c>
      <c r="I48" s="542">
        <v>51.7</v>
      </c>
      <c r="J48" s="543">
        <v>17.600000000000001</v>
      </c>
      <c r="L48" s="357"/>
      <c r="M48" s="358"/>
      <c r="N48" s="358"/>
      <c r="O48" s="358"/>
      <c r="P48" s="358"/>
      <c r="Q48" s="358"/>
      <c r="R48" s="358"/>
      <c r="S48" s="358"/>
      <c r="T48" s="358"/>
      <c r="U48" s="358"/>
      <c r="V48" s="358"/>
      <c r="W48" s="358"/>
      <c r="X48" s="358"/>
      <c r="Y48" s="27"/>
    </row>
    <row r="49" spans="1:25" ht="12.75" customHeight="1">
      <c r="A49" s="272" t="s">
        <v>867</v>
      </c>
      <c r="B49" s="273">
        <v>16</v>
      </c>
      <c r="C49" s="273">
        <v>16.3</v>
      </c>
      <c r="D49" s="273">
        <v>10.3</v>
      </c>
      <c r="E49" s="273">
        <v>13.3</v>
      </c>
      <c r="F49" s="273">
        <v>5.6</v>
      </c>
      <c r="G49" s="273">
        <v>16.2</v>
      </c>
      <c r="H49" s="273">
        <v>8.1</v>
      </c>
      <c r="I49" s="273">
        <v>17.2</v>
      </c>
      <c r="J49" s="274">
        <v>4.2</v>
      </c>
      <c r="L49" s="357"/>
      <c r="M49" s="358"/>
      <c r="N49" s="358"/>
      <c r="O49" s="358"/>
      <c r="P49" s="358"/>
      <c r="Q49" s="358"/>
      <c r="R49" s="358"/>
      <c r="S49" s="358"/>
      <c r="T49" s="358"/>
      <c r="U49" s="358"/>
      <c r="V49" s="358"/>
      <c r="W49" s="358"/>
      <c r="X49" s="358"/>
      <c r="Y49" s="27"/>
    </row>
    <row r="50" spans="1:25" ht="14.25" customHeight="1">
      <c r="A50" s="743" t="s">
        <v>967</v>
      </c>
      <c r="B50" s="542">
        <v>30.9</v>
      </c>
      <c r="C50" s="542">
        <v>29.3</v>
      </c>
      <c r="D50" s="542">
        <v>59.8</v>
      </c>
      <c r="E50" s="542">
        <v>26.5</v>
      </c>
      <c r="F50" s="542">
        <v>58.4</v>
      </c>
      <c r="G50" s="542">
        <v>51.7</v>
      </c>
      <c r="H50" s="542">
        <v>83.1</v>
      </c>
      <c r="I50" s="542">
        <v>31</v>
      </c>
      <c r="J50" s="543">
        <v>78.2</v>
      </c>
      <c r="L50" s="357"/>
      <c r="M50" s="358"/>
      <c r="N50" s="358"/>
      <c r="O50" s="358"/>
      <c r="P50" s="358"/>
      <c r="Q50" s="358"/>
      <c r="R50" s="358"/>
      <c r="S50" s="358"/>
      <c r="T50" s="358"/>
      <c r="U50" s="358"/>
      <c r="V50" s="358"/>
      <c r="W50" s="358"/>
      <c r="X50" s="358"/>
      <c r="Y50" s="27"/>
    </row>
    <row r="51" spans="1:25" ht="12.75" customHeight="1">
      <c r="A51" s="261" t="s">
        <v>70</v>
      </c>
      <c r="B51" s="270">
        <v>100</v>
      </c>
      <c r="C51" s="270">
        <v>100</v>
      </c>
      <c r="D51" s="270">
        <v>100</v>
      </c>
      <c r="E51" s="270">
        <v>100</v>
      </c>
      <c r="F51" s="270">
        <v>100</v>
      </c>
      <c r="G51" s="270">
        <v>100</v>
      </c>
      <c r="H51" s="270">
        <v>100</v>
      </c>
      <c r="I51" s="270">
        <v>100</v>
      </c>
      <c r="J51" s="271">
        <v>100</v>
      </c>
      <c r="L51" s="355"/>
      <c r="M51" s="356"/>
      <c r="N51" s="356"/>
      <c r="O51" s="356"/>
      <c r="P51" s="356"/>
      <c r="Q51" s="356"/>
      <c r="R51" s="356"/>
      <c r="S51" s="356"/>
      <c r="T51" s="356"/>
      <c r="U51" s="356"/>
      <c r="V51" s="356"/>
      <c r="W51" s="356"/>
      <c r="X51" s="356"/>
      <c r="Y51" s="27"/>
    </row>
    <row r="52" spans="1:25" ht="12.75" customHeight="1">
      <c r="A52" s="663" t="s">
        <v>848</v>
      </c>
      <c r="B52" s="542">
        <v>54.3</v>
      </c>
      <c r="C52" s="542">
        <v>54.7</v>
      </c>
      <c r="D52" s="542">
        <v>39.6</v>
      </c>
      <c r="E52" s="542">
        <v>75.900000000000006</v>
      </c>
      <c r="F52" s="542">
        <v>77.900000000000006</v>
      </c>
      <c r="G52" s="542">
        <v>27.3</v>
      </c>
      <c r="H52" s="542">
        <v>16.7</v>
      </c>
      <c r="I52" s="542">
        <v>40</v>
      </c>
      <c r="J52" s="543">
        <v>19</v>
      </c>
      <c r="L52" s="357"/>
      <c r="M52" s="358"/>
      <c r="N52" s="358"/>
      <c r="O52" s="358"/>
      <c r="P52" s="358"/>
      <c r="Q52" s="358"/>
      <c r="R52" s="358"/>
      <c r="S52" s="358"/>
      <c r="T52" s="358"/>
      <c r="U52" s="358"/>
      <c r="V52" s="358"/>
      <c r="W52" s="358"/>
      <c r="X52" s="358"/>
      <c r="Y52" s="27"/>
    </row>
    <row r="53" spans="1:25" ht="12.75" customHeight="1">
      <c r="A53" s="272" t="s">
        <v>867</v>
      </c>
      <c r="B53" s="273">
        <v>33.9</v>
      </c>
      <c r="C53" s="273">
        <v>34.200000000000003</v>
      </c>
      <c r="D53" s="273">
        <v>22.2</v>
      </c>
      <c r="E53" s="273">
        <v>13</v>
      </c>
      <c r="F53" s="273">
        <v>11.5</v>
      </c>
      <c r="G53" s="273">
        <v>32.799999999999997</v>
      </c>
      <c r="H53" s="273">
        <v>58.3</v>
      </c>
      <c r="I53" s="273">
        <v>46.7</v>
      </c>
      <c r="J53" s="274">
        <v>19.5</v>
      </c>
      <c r="L53" s="357"/>
      <c r="M53" s="358"/>
      <c r="N53" s="358"/>
      <c r="O53" s="358"/>
      <c r="P53" s="358"/>
      <c r="Q53" s="358"/>
      <c r="R53" s="358"/>
      <c r="S53" s="358"/>
      <c r="T53" s="358"/>
      <c r="U53" s="358"/>
      <c r="V53" s="358"/>
      <c r="W53" s="358"/>
      <c r="X53" s="358"/>
      <c r="Y53" s="27"/>
    </row>
    <row r="54" spans="1:25" ht="14.25" customHeight="1">
      <c r="A54" s="744" t="s">
        <v>967</v>
      </c>
      <c r="B54" s="545">
        <v>11.9</v>
      </c>
      <c r="C54" s="545">
        <v>11.1</v>
      </c>
      <c r="D54" s="545">
        <v>38.200000000000003</v>
      </c>
      <c r="E54" s="545">
        <v>11.1</v>
      </c>
      <c r="F54" s="545">
        <v>10.6</v>
      </c>
      <c r="G54" s="545">
        <v>39.799999999999997</v>
      </c>
      <c r="H54" s="545">
        <v>25</v>
      </c>
      <c r="I54" s="545">
        <v>13.3</v>
      </c>
      <c r="J54" s="546">
        <v>61.5</v>
      </c>
      <c r="L54" s="357"/>
      <c r="M54" s="358"/>
      <c r="N54" s="358"/>
      <c r="O54" s="358"/>
      <c r="P54" s="358"/>
      <c r="Q54" s="358"/>
      <c r="R54" s="358"/>
      <c r="S54" s="358"/>
      <c r="T54" s="358"/>
      <c r="U54" s="358"/>
      <c r="V54" s="358"/>
      <c r="W54" s="358"/>
      <c r="X54" s="358"/>
      <c r="Y54" s="27"/>
    </row>
    <row r="55" spans="1:25">
      <c r="A55" s="359" t="s">
        <v>868</v>
      </c>
      <c r="L55" s="27"/>
      <c r="M55" s="27"/>
      <c r="N55" s="27"/>
      <c r="O55" s="27"/>
      <c r="P55" s="27"/>
      <c r="Q55" s="27"/>
      <c r="R55" s="27"/>
      <c r="S55" s="27"/>
      <c r="T55" s="27"/>
      <c r="U55" s="27"/>
      <c r="V55" s="27"/>
      <c r="W55" s="27"/>
      <c r="X55" s="27"/>
      <c r="Y55" s="27"/>
    </row>
    <row r="56" spans="1:25">
      <c r="A56" s="359" t="s">
        <v>869</v>
      </c>
      <c r="L56" s="27"/>
      <c r="M56" s="27"/>
      <c r="N56" s="27"/>
      <c r="O56" s="27"/>
      <c r="P56" s="27"/>
      <c r="Q56" s="27"/>
      <c r="R56" s="27"/>
      <c r="S56" s="27"/>
      <c r="T56" s="27"/>
      <c r="U56" s="27"/>
      <c r="V56" s="27"/>
      <c r="W56" s="27"/>
      <c r="X56" s="27"/>
      <c r="Y56" s="27"/>
    </row>
    <row r="57" spans="1:25">
      <c r="A57" s="349" t="s">
        <v>854</v>
      </c>
      <c r="L57" s="27"/>
      <c r="M57" s="27"/>
      <c r="N57" s="27"/>
      <c r="O57" s="27"/>
      <c r="P57" s="27"/>
      <c r="Q57" s="27"/>
      <c r="R57" s="27"/>
      <c r="S57" s="27"/>
      <c r="T57" s="27"/>
      <c r="U57" s="27"/>
      <c r="V57" s="27"/>
      <c r="W57" s="27"/>
      <c r="X57" s="27"/>
      <c r="Y57" s="27"/>
    </row>
    <row r="58" spans="1:25">
      <c r="A58" s="349" t="s">
        <v>965</v>
      </c>
    </row>
  </sheetData>
  <mergeCells count="8">
    <mergeCell ref="A2:J2"/>
    <mergeCell ref="A3:A6"/>
    <mergeCell ref="B3:B5"/>
    <mergeCell ref="C3:J3"/>
    <mergeCell ref="C4:C5"/>
    <mergeCell ref="D4:D5"/>
    <mergeCell ref="E4:J4"/>
    <mergeCell ref="B6:J6"/>
  </mergeCells>
  <hyperlinks>
    <hyperlink ref="A1" location="Inhalt!A1" display="Zurück zum Inhalt"/>
  </hyperlinks>
  <pageMargins left="0.7" right="0.7" top="0.75" bottom="0.75" header="0.3" footer="0.3"/>
  <pageSetup paperSize="9" scale="7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M54"/>
  <sheetViews>
    <sheetView workbookViewId="0"/>
  </sheetViews>
  <sheetFormatPr baseColWidth="10" defaultColWidth="11.5703125" defaultRowHeight="12.75"/>
  <cols>
    <col min="1" max="1" width="21.85546875" style="132" customWidth="1"/>
    <col min="2" max="2" width="12.28515625" style="132" customWidth="1"/>
    <col min="3" max="3" width="9.7109375" style="132" customWidth="1"/>
    <col min="4" max="4" width="6.7109375" style="132" customWidth="1"/>
    <col min="5" max="5" width="12.28515625" style="132" customWidth="1"/>
    <col min="6" max="6" width="9.7109375" style="132" customWidth="1"/>
    <col min="7" max="7" width="6.7109375" style="132" customWidth="1"/>
    <col min="8" max="8" width="12.28515625" style="132" customWidth="1"/>
    <col min="9" max="9" width="9.7109375" style="132" customWidth="1"/>
    <col min="10" max="10" width="6.7109375" style="132" customWidth="1"/>
    <col min="11" max="11" width="12.28515625" style="132" customWidth="1"/>
    <col min="12" max="12" width="9.7109375" style="132" customWidth="1"/>
    <col min="13" max="13" width="6.7109375" style="132" customWidth="1"/>
    <col min="14" max="16384" width="11.5703125" style="132"/>
  </cols>
  <sheetData>
    <row r="1" spans="1:13" ht="25.5" customHeight="1">
      <c r="A1" s="963" t="s">
        <v>248</v>
      </c>
      <c r="B1" s="69"/>
    </row>
    <row r="2" spans="1:13" s="461" customFormat="1" ht="16.5" customHeight="1">
      <c r="A2" s="1237" t="s">
        <v>923</v>
      </c>
      <c r="B2" s="1237"/>
      <c r="C2" s="1237"/>
      <c r="D2" s="1237"/>
      <c r="E2" s="1237"/>
      <c r="F2" s="1237"/>
      <c r="G2" s="1237"/>
      <c r="H2" s="1237"/>
      <c r="I2" s="1237"/>
      <c r="J2" s="1237"/>
      <c r="K2" s="1237"/>
      <c r="L2" s="1237"/>
      <c r="M2" s="1237"/>
    </row>
    <row r="3" spans="1:13" ht="17.25" customHeight="1">
      <c r="A3" s="1240" t="s">
        <v>871</v>
      </c>
      <c r="B3" s="1242" t="s">
        <v>0</v>
      </c>
      <c r="C3" s="1242"/>
      <c r="D3" s="1242"/>
      <c r="E3" s="1243" t="s">
        <v>848</v>
      </c>
      <c r="F3" s="1243"/>
      <c r="G3" s="1243"/>
      <c r="H3" s="1243" t="s">
        <v>867</v>
      </c>
      <c r="I3" s="1243"/>
      <c r="J3" s="1243"/>
      <c r="K3" s="1243" t="s">
        <v>872</v>
      </c>
      <c r="L3" s="1243"/>
      <c r="M3" s="1244"/>
    </row>
    <row r="4" spans="1:13" ht="51" customHeight="1">
      <c r="A4" s="1240"/>
      <c r="B4" s="745" t="s">
        <v>969</v>
      </c>
      <c r="C4" s="1233" t="s">
        <v>873</v>
      </c>
      <c r="D4" s="1233"/>
      <c r="E4" s="745" t="s">
        <v>969</v>
      </c>
      <c r="F4" s="1233" t="s">
        <v>873</v>
      </c>
      <c r="G4" s="1233"/>
      <c r="H4" s="745" t="s">
        <v>969</v>
      </c>
      <c r="I4" s="1233" t="s">
        <v>873</v>
      </c>
      <c r="J4" s="1233"/>
      <c r="K4" s="745" t="s">
        <v>969</v>
      </c>
      <c r="L4" s="1233" t="s">
        <v>873</v>
      </c>
      <c r="M4" s="1234"/>
    </row>
    <row r="5" spans="1:13" ht="12.75" customHeight="1">
      <c r="A5" s="1241"/>
      <c r="B5" s="1235" t="s">
        <v>4</v>
      </c>
      <c r="C5" s="1236"/>
      <c r="D5" s="746" t="s">
        <v>56</v>
      </c>
      <c r="E5" s="1235" t="s">
        <v>4</v>
      </c>
      <c r="F5" s="1236"/>
      <c r="G5" s="746" t="s">
        <v>56</v>
      </c>
      <c r="H5" s="1235" t="s">
        <v>4</v>
      </c>
      <c r="I5" s="1236"/>
      <c r="J5" s="746" t="s">
        <v>56</v>
      </c>
      <c r="K5" s="1235" t="s">
        <v>4</v>
      </c>
      <c r="L5" s="1236"/>
      <c r="M5" s="747" t="s">
        <v>56</v>
      </c>
    </row>
    <row r="6" spans="1:13">
      <c r="A6" s="242" t="s">
        <v>259</v>
      </c>
      <c r="B6" s="243">
        <v>943839</v>
      </c>
      <c r="C6" s="243">
        <v>105947</v>
      </c>
      <c r="D6" s="244">
        <v>11.225113605180544</v>
      </c>
      <c r="E6" s="243">
        <v>481136</v>
      </c>
      <c r="F6" s="243">
        <v>37575</v>
      </c>
      <c r="G6" s="244">
        <v>7.8096421801735882</v>
      </c>
      <c r="H6" s="243">
        <v>210032</v>
      </c>
      <c r="I6" s="243">
        <v>18302</v>
      </c>
      <c r="J6" s="244">
        <v>8.7139102612935169</v>
      </c>
      <c r="K6" s="243">
        <v>252670</v>
      </c>
      <c r="L6" s="243">
        <v>50071</v>
      </c>
      <c r="M6" s="366">
        <v>19.816757034867614</v>
      </c>
    </row>
    <row r="7" spans="1:13">
      <c r="A7" s="748" t="s">
        <v>428</v>
      </c>
      <c r="B7" s="749">
        <v>102101</v>
      </c>
      <c r="C7" s="749">
        <v>3200</v>
      </c>
      <c r="D7" s="750">
        <v>3.134151477458595</v>
      </c>
      <c r="E7" s="749">
        <v>52229</v>
      </c>
      <c r="F7" s="749">
        <v>1507</v>
      </c>
      <c r="G7" s="750">
        <v>2.8853701966340539</v>
      </c>
      <c r="H7" s="749">
        <v>32726</v>
      </c>
      <c r="I7" s="749">
        <v>619</v>
      </c>
      <c r="J7" s="750">
        <v>1.8914624457617797</v>
      </c>
      <c r="K7" s="749">
        <v>17146</v>
      </c>
      <c r="L7" s="749">
        <v>1074</v>
      </c>
      <c r="M7" s="751">
        <v>6.2638516272016806</v>
      </c>
    </row>
    <row r="8" spans="1:13">
      <c r="A8" s="245" t="s">
        <v>429</v>
      </c>
      <c r="B8" s="246">
        <v>774419</v>
      </c>
      <c r="C8" s="246">
        <v>93722</v>
      </c>
      <c r="D8" s="247">
        <v>12.102234061922552</v>
      </c>
      <c r="E8" s="246">
        <v>393152</v>
      </c>
      <c r="F8" s="246">
        <v>32809</v>
      </c>
      <c r="G8" s="247">
        <v>8.3451184274784307</v>
      </c>
      <c r="H8" s="246">
        <v>159065</v>
      </c>
      <c r="I8" s="246">
        <v>15371</v>
      </c>
      <c r="J8" s="247">
        <v>9.6633451733568041</v>
      </c>
      <c r="K8" s="246">
        <v>222201</v>
      </c>
      <c r="L8" s="246">
        <v>45542</v>
      </c>
      <c r="M8" s="365">
        <v>20.495857354377343</v>
      </c>
    </row>
    <row r="9" spans="1:13">
      <c r="A9" s="748" t="s">
        <v>430</v>
      </c>
      <c r="B9" s="749">
        <v>67319</v>
      </c>
      <c r="C9" s="749">
        <v>9025</v>
      </c>
      <c r="D9" s="750">
        <v>13.406319166951381</v>
      </c>
      <c r="E9" s="749">
        <v>35755</v>
      </c>
      <c r="F9" s="749">
        <v>3259</v>
      </c>
      <c r="G9" s="750">
        <v>9.1148091176059296</v>
      </c>
      <c r="H9" s="749">
        <v>18241</v>
      </c>
      <c r="I9" s="749">
        <v>2312</v>
      </c>
      <c r="J9" s="750">
        <v>12.674743709226469</v>
      </c>
      <c r="K9" s="749">
        <v>13323</v>
      </c>
      <c r="L9" s="749">
        <v>3454</v>
      </c>
      <c r="M9" s="751">
        <v>25.925091946258348</v>
      </c>
    </row>
    <row r="10" spans="1:13">
      <c r="A10" s="245" t="s">
        <v>261</v>
      </c>
      <c r="B10" s="246">
        <v>151656</v>
      </c>
      <c r="C10" s="246">
        <v>25541</v>
      </c>
      <c r="D10" s="247">
        <v>16.841404230627209</v>
      </c>
      <c r="E10" s="246">
        <v>67929</v>
      </c>
      <c r="F10" s="246">
        <v>8200</v>
      </c>
      <c r="G10" s="247">
        <v>12.071427519910495</v>
      </c>
      <c r="H10" s="246">
        <v>26196</v>
      </c>
      <c r="I10" s="246">
        <v>3736</v>
      </c>
      <c r="J10" s="247">
        <v>14.26171934646511</v>
      </c>
      <c r="K10" s="246">
        <v>57531</v>
      </c>
      <c r="L10" s="246">
        <v>13605</v>
      </c>
      <c r="M10" s="365">
        <v>23.648120143922409</v>
      </c>
    </row>
    <row r="11" spans="1:13">
      <c r="A11" s="748" t="s">
        <v>262</v>
      </c>
      <c r="B11" s="749">
        <v>123146</v>
      </c>
      <c r="C11" s="749">
        <v>17033</v>
      </c>
      <c r="D11" s="750">
        <v>13.831549542819094</v>
      </c>
      <c r="E11" s="749">
        <v>75493</v>
      </c>
      <c r="F11" s="749">
        <v>7121</v>
      </c>
      <c r="G11" s="750">
        <v>9.4326626309724073</v>
      </c>
      <c r="H11" s="749">
        <v>27750</v>
      </c>
      <c r="I11" s="749">
        <v>3364</v>
      </c>
      <c r="J11" s="750">
        <v>12.122522522522521</v>
      </c>
      <c r="K11" s="749">
        <v>19903</v>
      </c>
      <c r="L11" s="749">
        <v>6548</v>
      </c>
      <c r="M11" s="751">
        <v>32.899562879967839</v>
      </c>
    </row>
    <row r="12" spans="1:13">
      <c r="A12" s="245" t="s">
        <v>304</v>
      </c>
      <c r="B12" s="246">
        <v>34755</v>
      </c>
      <c r="C12" s="246">
        <v>4435</v>
      </c>
      <c r="D12" s="247">
        <v>12.760753848367139</v>
      </c>
      <c r="E12" s="246">
        <v>16130</v>
      </c>
      <c r="F12" s="246">
        <v>1471</v>
      </c>
      <c r="G12" s="247">
        <v>9.1196528208307495</v>
      </c>
      <c r="H12" s="246">
        <v>12373</v>
      </c>
      <c r="I12" s="246">
        <v>1659</v>
      </c>
      <c r="J12" s="247">
        <v>13.408227592338157</v>
      </c>
      <c r="K12" s="246">
        <v>6252</v>
      </c>
      <c r="L12" s="246">
        <v>1305</v>
      </c>
      <c r="M12" s="365">
        <v>20.873320537428022</v>
      </c>
    </row>
    <row r="13" spans="1:13">
      <c r="A13" s="748" t="s">
        <v>305</v>
      </c>
      <c r="B13" s="749">
        <v>16259</v>
      </c>
      <c r="C13" s="749">
        <v>297</v>
      </c>
      <c r="D13" s="750">
        <v>1.8266806076634481</v>
      </c>
      <c r="E13" s="749">
        <v>8455</v>
      </c>
      <c r="F13" s="749">
        <v>172</v>
      </c>
      <c r="G13" s="750">
        <v>2.0342992312241277</v>
      </c>
      <c r="H13" s="749">
        <v>5308</v>
      </c>
      <c r="I13" s="749">
        <v>80</v>
      </c>
      <c r="J13" s="750">
        <v>1.5071590052750565</v>
      </c>
      <c r="K13" s="749">
        <v>2496</v>
      </c>
      <c r="L13" s="749">
        <v>45</v>
      </c>
      <c r="M13" s="751">
        <v>1.8028846153846152</v>
      </c>
    </row>
    <row r="14" spans="1:13">
      <c r="A14" s="245" t="s">
        <v>179</v>
      </c>
      <c r="B14" s="246">
        <v>10551</v>
      </c>
      <c r="C14" s="246">
        <v>1519</v>
      </c>
      <c r="D14" s="247">
        <v>14.396739645531229</v>
      </c>
      <c r="E14" s="246">
        <v>5928</v>
      </c>
      <c r="F14" s="246">
        <v>434</v>
      </c>
      <c r="G14" s="247">
        <v>7.3211875843454788</v>
      </c>
      <c r="H14" s="246">
        <v>1376</v>
      </c>
      <c r="I14" s="246">
        <v>182</v>
      </c>
      <c r="J14" s="247">
        <v>13.226744186046513</v>
      </c>
      <c r="K14" s="246">
        <v>3247</v>
      </c>
      <c r="L14" s="246">
        <v>903</v>
      </c>
      <c r="M14" s="365">
        <v>27.810286418232216</v>
      </c>
    </row>
    <row r="15" spans="1:13">
      <c r="A15" s="748" t="s">
        <v>263</v>
      </c>
      <c r="B15" s="749">
        <v>22013</v>
      </c>
      <c r="C15" s="749">
        <v>3071</v>
      </c>
      <c r="D15" s="750">
        <v>13.950847226638805</v>
      </c>
      <c r="E15" s="749">
        <v>13697</v>
      </c>
      <c r="F15" s="749">
        <v>1354</v>
      </c>
      <c r="G15" s="750">
        <v>9.8853763597868145</v>
      </c>
      <c r="H15" s="749">
        <v>4492</v>
      </c>
      <c r="I15" s="749">
        <v>471</v>
      </c>
      <c r="J15" s="750">
        <v>10.485307212822796</v>
      </c>
      <c r="K15" s="749">
        <v>3824</v>
      </c>
      <c r="L15" s="749">
        <v>1246</v>
      </c>
      <c r="M15" s="751">
        <v>32.5836820083682</v>
      </c>
    </row>
    <row r="16" spans="1:13" s="133" customFormat="1">
      <c r="A16" s="245" t="s">
        <v>264</v>
      </c>
      <c r="B16" s="246">
        <v>68540</v>
      </c>
      <c r="C16" s="246">
        <v>11529</v>
      </c>
      <c r="D16" s="247">
        <v>16.820834549168367</v>
      </c>
      <c r="E16" s="246">
        <v>35628</v>
      </c>
      <c r="F16" s="246">
        <v>4177</v>
      </c>
      <c r="G16" s="247">
        <v>11.723925002806782</v>
      </c>
      <c r="H16" s="246">
        <v>16016</v>
      </c>
      <c r="I16" s="246">
        <v>1963</v>
      </c>
      <c r="J16" s="247">
        <v>12.256493506493507</v>
      </c>
      <c r="K16" s="246">
        <v>16896</v>
      </c>
      <c r="L16" s="246">
        <v>5389</v>
      </c>
      <c r="M16" s="365">
        <v>31.895123106060609</v>
      </c>
    </row>
    <row r="17" spans="1:13">
      <c r="A17" s="748" t="s">
        <v>306</v>
      </c>
      <c r="B17" s="749">
        <v>11871</v>
      </c>
      <c r="C17" s="749">
        <v>499</v>
      </c>
      <c r="D17" s="750">
        <v>4.2035211860837336</v>
      </c>
      <c r="E17" s="749">
        <v>6885</v>
      </c>
      <c r="F17" s="749">
        <v>411</v>
      </c>
      <c r="G17" s="750">
        <v>5.9694989106753811</v>
      </c>
      <c r="H17" s="749">
        <v>3195</v>
      </c>
      <c r="I17" s="749">
        <v>41</v>
      </c>
      <c r="J17" s="750">
        <v>1.2832550860719876</v>
      </c>
      <c r="K17" s="749">
        <v>1791</v>
      </c>
      <c r="L17" s="749">
        <v>47</v>
      </c>
      <c r="M17" s="751">
        <v>2.6242322724734786</v>
      </c>
    </row>
    <row r="18" spans="1:13">
      <c r="A18" s="245" t="s">
        <v>265</v>
      </c>
      <c r="B18" s="246">
        <v>114609</v>
      </c>
      <c r="C18" s="246">
        <v>6449</v>
      </c>
      <c r="D18" s="247">
        <v>5.6269577432836861</v>
      </c>
      <c r="E18" s="246">
        <v>54531</v>
      </c>
      <c r="F18" s="246">
        <v>2081</v>
      </c>
      <c r="G18" s="247">
        <v>3.8161779538244303</v>
      </c>
      <c r="H18" s="246">
        <v>21375</v>
      </c>
      <c r="I18" s="246">
        <v>746</v>
      </c>
      <c r="J18" s="247">
        <v>3.4900584795321641</v>
      </c>
      <c r="K18" s="246">
        <v>38703</v>
      </c>
      <c r="L18" s="246">
        <v>3622</v>
      </c>
      <c r="M18" s="365">
        <v>9.3584476655556408</v>
      </c>
    </row>
    <row r="19" spans="1:13">
      <c r="A19" s="748" t="s">
        <v>181</v>
      </c>
      <c r="B19" s="749">
        <v>214601</v>
      </c>
      <c r="C19" s="749">
        <v>25414</v>
      </c>
      <c r="D19" s="750">
        <v>11.842442486288506</v>
      </c>
      <c r="E19" s="749">
        <v>110612</v>
      </c>
      <c r="F19" s="749">
        <v>8512</v>
      </c>
      <c r="G19" s="750">
        <v>7.6953675912197594</v>
      </c>
      <c r="H19" s="749">
        <v>43843</v>
      </c>
      <c r="I19" s="749">
        <v>4075</v>
      </c>
      <c r="J19" s="750">
        <v>9.2945282029058234</v>
      </c>
      <c r="K19" s="749">
        <v>60146</v>
      </c>
      <c r="L19" s="749">
        <v>12827</v>
      </c>
      <c r="M19" s="751">
        <v>21.326438998437137</v>
      </c>
    </row>
    <row r="20" spans="1:13">
      <c r="A20" s="245" t="s">
        <v>266</v>
      </c>
      <c r="B20" s="246">
        <v>52957</v>
      </c>
      <c r="C20" s="246">
        <v>4745</v>
      </c>
      <c r="D20" s="247">
        <v>8.9600997035330554</v>
      </c>
      <c r="E20" s="246">
        <v>25440</v>
      </c>
      <c r="F20" s="246">
        <v>1809</v>
      </c>
      <c r="G20" s="247">
        <v>7.1108490566037741</v>
      </c>
      <c r="H20" s="246">
        <v>13449</v>
      </c>
      <c r="I20" s="246">
        <v>1066</v>
      </c>
      <c r="J20" s="247">
        <v>7.9262398691352516</v>
      </c>
      <c r="K20" s="246">
        <v>14068</v>
      </c>
      <c r="L20" s="246">
        <v>1870</v>
      </c>
      <c r="M20" s="365">
        <v>13.292578902473698</v>
      </c>
    </row>
    <row r="21" spans="1:13">
      <c r="A21" s="748" t="s">
        <v>307</v>
      </c>
      <c r="B21" s="749">
        <v>10959</v>
      </c>
      <c r="C21" s="749">
        <v>915</v>
      </c>
      <c r="D21" s="750">
        <v>8.349301943607994</v>
      </c>
      <c r="E21" s="749">
        <v>5208</v>
      </c>
      <c r="F21" s="749">
        <v>342</v>
      </c>
      <c r="G21" s="750">
        <v>6.5668202764976948</v>
      </c>
      <c r="H21" s="749">
        <v>2374</v>
      </c>
      <c r="I21" s="749">
        <v>115</v>
      </c>
      <c r="J21" s="750">
        <v>4.844144903117102</v>
      </c>
      <c r="K21" s="749">
        <v>3376</v>
      </c>
      <c r="L21" s="749">
        <v>458</v>
      </c>
      <c r="M21" s="751">
        <v>13.566350710900474</v>
      </c>
    </row>
    <row r="22" spans="1:13">
      <c r="A22" s="245" t="s">
        <v>308</v>
      </c>
      <c r="B22" s="246">
        <v>35242</v>
      </c>
      <c r="C22" s="246">
        <v>1435</v>
      </c>
      <c r="D22" s="247">
        <v>4.0718460927302651</v>
      </c>
      <c r="E22" s="246">
        <v>17587</v>
      </c>
      <c r="F22" s="246">
        <v>475</v>
      </c>
      <c r="G22" s="247">
        <v>2.7008585887303123</v>
      </c>
      <c r="H22" s="246">
        <v>11530</v>
      </c>
      <c r="I22" s="246">
        <v>305</v>
      </c>
      <c r="J22" s="247">
        <v>2.6452732003469213</v>
      </c>
      <c r="K22" s="246">
        <v>6125</v>
      </c>
      <c r="L22" s="246">
        <v>655</v>
      </c>
      <c r="M22" s="365">
        <v>10.693877551020408</v>
      </c>
    </row>
    <row r="23" spans="1:13">
      <c r="A23" s="748" t="s">
        <v>309</v>
      </c>
      <c r="B23" s="749">
        <v>20474</v>
      </c>
      <c r="C23" s="749">
        <v>435</v>
      </c>
      <c r="D23" s="750">
        <v>2.1246458923512748</v>
      </c>
      <c r="E23" s="749">
        <v>9990</v>
      </c>
      <c r="F23" s="749">
        <v>247</v>
      </c>
      <c r="G23" s="750">
        <v>2.4724724724724725</v>
      </c>
      <c r="H23" s="749">
        <v>6882</v>
      </c>
      <c r="I23" s="749">
        <v>80</v>
      </c>
      <c r="J23" s="750">
        <v>1.1624527753560012</v>
      </c>
      <c r="K23" s="749">
        <v>3602</v>
      </c>
      <c r="L23" s="749">
        <v>108</v>
      </c>
      <c r="M23" s="751">
        <v>2.9983342587451416</v>
      </c>
    </row>
    <row r="24" spans="1:13">
      <c r="A24" s="245" t="s">
        <v>180</v>
      </c>
      <c r="B24" s="246">
        <v>37951</v>
      </c>
      <c r="C24" s="246">
        <v>2095</v>
      </c>
      <c r="D24" s="247">
        <v>5.520276145556112</v>
      </c>
      <c r="E24" s="246">
        <v>18311</v>
      </c>
      <c r="F24" s="246">
        <v>566</v>
      </c>
      <c r="G24" s="247">
        <v>3.0910381737753263</v>
      </c>
      <c r="H24" s="246">
        <v>8062</v>
      </c>
      <c r="I24" s="246">
        <v>306</v>
      </c>
      <c r="J24" s="247">
        <v>3.7955842222773506</v>
      </c>
      <c r="K24" s="246">
        <v>11578</v>
      </c>
      <c r="L24" s="246">
        <v>1223</v>
      </c>
      <c r="M24" s="365">
        <v>10.563136983935049</v>
      </c>
    </row>
    <row r="25" spans="1:13">
      <c r="A25" s="752" t="s">
        <v>310</v>
      </c>
      <c r="B25" s="753">
        <v>18255</v>
      </c>
      <c r="C25" s="753">
        <v>534</v>
      </c>
      <c r="D25" s="754">
        <v>2.9252259654889072</v>
      </c>
      <c r="E25" s="753">
        <v>9312</v>
      </c>
      <c r="F25" s="753">
        <v>202</v>
      </c>
      <c r="G25" s="754">
        <v>2.1692439862542954</v>
      </c>
      <c r="H25" s="753">
        <v>5811</v>
      </c>
      <c r="I25" s="753">
        <v>113</v>
      </c>
      <c r="J25" s="754">
        <v>1.9445878506281191</v>
      </c>
      <c r="K25" s="753">
        <v>3132</v>
      </c>
      <c r="L25" s="753">
        <v>219</v>
      </c>
      <c r="M25" s="755">
        <v>6.9923371647509569</v>
      </c>
    </row>
    <row r="26" spans="1:13" ht="24.75" customHeight="1">
      <c r="A26" s="1238" t="s">
        <v>970</v>
      </c>
      <c r="B26" s="1238"/>
      <c r="C26" s="1238"/>
      <c r="D26" s="1238"/>
      <c r="E26" s="1238"/>
      <c r="F26" s="1238"/>
      <c r="G26" s="1238"/>
      <c r="H26" s="1239"/>
      <c r="I26" s="1239"/>
      <c r="J26" s="1239"/>
      <c r="K26" s="1239"/>
      <c r="L26" s="1239"/>
      <c r="M26" s="1239"/>
    </row>
    <row r="30" spans="1:13">
      <c r="A30" s="361"/>
      <c r="B30" s="361"/>
      <c r="C30" s="361"/>
      <c r="D30" s="361"/>
      <c r="E30" s="361"/>
      <c r="F30" s="361"/>
      <c r="G30" s="361"/>
      <c r="H30" s="361"/>
      <c r="I30" s="361"/>
      <c r="J30" s="361"/>
      <c r="K30" s="361"/>
      <c r="L30" s="361"/>
      <c r="M30" s="361"/>
    </row>
    <row r="31" spans="1:13">
      <c r="A31" s="361"/>
      <c r="B31" s="361"/>
      <c r="C31" s="361"/>
      <c r="D31" s="361"/>
      <c r="E31" s="361"/>
      <c r="F31" s="361"/>
      <c r="G31" s="361"/>
      <c r="H31" s="361"/>
      <c r="I31" s="361"/>
      <c r="J31" s="361"/>
      <c r="K31" s="361"/>
      <c r="L31" s="361"/>
      <c r="M31" s="361"/>
    </row>
    <row r="32" spans="1:13">
      <c r="A32" s="361"/>
      <c r="B32" s="361"/>
      <c r="C32" s="361"/>
      <c r="D32" s="361"/>
      <c r="E32" s="361"/>
      <c r="F32" s="361"/>
      <c r="G32" s="361"/>
      <c r="H32" s="361"/>
      <c r="I32" s="361"/>
      <c r="J32" s="361"/>
      <c r="K32" s="361"/>
      <c r="L32" s="361"/>
      <c r="M32" s="361"/>
    </row>
    <row r="33" spans="1:13">
      <c r="A33" s="362"/>
      <c r="B33" s="362"/>
      <c r="C33" s="362"/>
      <c r="D33" s="362"/>
      <c r="E33" s="362"/>
      <c r="F33" s="362"/>
      <c r="G33" s="362"/>
      <c r="H33" s="362"/>
      <c r="I33" s="362"/>
      <c r="J33" s="362"/>
      <c r="K33" s="362"/>
      <c r="L33" s="362"/>
      <c r="M33" s="361"/>
    </row>
    <row r="34" spans="1:13">
      <c r="A34" s="362"/>
      <c r="B34" s="362"/>
      <c r="C34" s="362"/>
      <c r="D34" s="362"/>
      <c r="E34" s="362"/>
      <c r="F34" s="362"/>
      <c r="G34" s="362"/>
      <c r="H34" s="362"/>
      <c r="I34" s="362"/>
      <c r="J34" s="362"/>
      <c r="K34" s="362"/>
      <c r="L34" s="362"/>
      <c r="M34" s="361"/>
    </row>
    <row r="35" spans="1:13">
      <c r="A35" s="363"/>
      <c r="B35" s="364"/>
      <c r="C35" s="364"/>
      <c r="D35" s="364"/>
      <c r="E35" s="364"/>
      <c r="F35" s="364"/>
      <c r="G35" s="364"/>
      <c r="H35" s="364"/>
      <c r="I35" s="364"/>
      <c r="J35" s="364"/>
      <c r="K35" s="364"/>
      <c r="L35" s="364"/>
      <c r="M35" s="361"/>
    </row>
    <row r="36" spans="1:13">
      <c r="A36" s="363"/>
      <c r="B36" s="364"/>
      <c r="C36" s="364"/>
      <c r="D36" s="364"/>
      <c r="E36" s="364"/>
      <c r="F36" s="364"/>
      <c r="G36" s="364"/>
      <c r="H36" s="364"/>
      <c r="I36" s="364"/>
      <c r="J36" s="364"/>
      <c r="K36" s="364"/>
      <c r="L36" s="364"/>
      <c r="M36" s="361"/>
    </row>
    <row r="37" spans="1:13">
      <c r="A37" s="363"/>
      <c r="B37" s="364"/>
      <c r="C37" s="364"/>
      <c r="D37" s="364"/>
      <c r="E37" s="364"/>
      <c r="F37" s="364"/>
      <c r="G37" s="364"/>
      <c r="H37" s="364"/>
      <c r="I37" s="364"/>
      <c r="J37" s="364"/>
      <c r="K37" s="364"/>
      <c r="L37" s="364"/>
      <c r="M37" s="361"/>
    </row>
    <row r="38" spans="1:13">
      <c r="A38" s="363"/>
      <c r="B38" s="364"/>
      <c r="C38" s="364"/>
      <c r="D38" s="364"/>
      <c r="E38" s="364"/>
      <c r="F38" s="364"/>
      <c r="G38" s="364"/>
      <c r="H38" s="364"/>
      <c r="I38" s="364"/>
      <c r="J38" s="364"/>
      <c r="K38" s="364"/>
      <c r="L38" s="364"/>
      <c r="M38" s="361"/>
    </row>
    <row r="39" spans="1:13">
      <c r="A39" s="363"/>
      <c r="B39" s="364"/>
      <c r="C39" s="364"/>
      <c r="D39" s="364"/>
      <c r="E39" s="364"/>
      <c r="F39" s="364"/>
      <c r="G39" s="364"/>
      <c r="H39" s="364"/>
      <c r="I39" s="364"/>
      <c r="J39" s="364"/>
      <c r="K39" s="364"/>
      <c r="L39" s="364"/>
      <c r="M39" s="361"/>
    </row>
    <row r="40" spans="1:13">
      <c r="A40" s="363"/>
      <c r="B40" s="364"/>
      <c r="C40" s="364"/>
      <c r="D40" s="364"/>
      <c r="E40" s="364"/>
      <c r="F40" s="364"/>
      <c r="G40" s="364"/>
      <c r="H40" s="364"/>
      <c r="I40" s="364"/>
      <c r="J40" s="364"/>
      <c r="K40" s="364"/>
      <c r="L40" s="364"/>
      <c r="M40" s="361"/>
    </row>
    <row r="41" spans="1:13">
      <c r="A41" s="363"/>
      <c r="B41" s="364"/>
      <c r="C41" s="364"/>
      <c r="D41" s="364"/>
      <c r="E41" s="364"/>
      <c r="F41" s="364"/>
      <c r="G41" s="364"/>
      <c r="H41" s="364"/>
      <c r="I41" s="364"/>
      <c r="J41" s="364"/>
      <c r="K41" s="364"/>
      <c r="L41" s="364"/>
      <c r="M41" s="361"/>
    </row>
    <row r="42" spans="1:13">
      <c r="A42" s="363"/>
      <c r="B42" s="364"/>
      <c r="C42" s="364"/>
      <c r="D42" s="364"/>
      <c r="E42" s="364"/>
      <c r="F42" s="364"/>
      <c r="G42" s="364"/>
      <c r="H42" s="364"/>
      <c r="I42" s="364"/>
      <c r="J42" s="364"/>
      <c r="K42" s="364"/>
      <c r="L42" s="364"/>
      <c r="M42" s="361"/>
    </row>
    <row r="43" spans="1:13">
      <c r="A43" s="363"/>
      <c r="B43" s="364"/>
      <c r="C43" s="364"/>
      <c r="D43" s="364"/>
      <c r="E43" s="364"/>
      <c r="F43" s="364"/>
      <c r="G43" s="364"/>
      <c r="H43" s="364"/>
      <c r="I43" s="364"/>
      <c r="J43" s="364"/>
      <c r="K43" s="364"/>
      <c r="L43" s="364"/>
      <c r="M43" s="361"/>
    </row>
    <row r="44" spans="1:13">
      <c r="A44" s="363"/>
      <c r="B44" s="364"/>
      <c r="C44" s="364"/>
      <c r="D44" s="364"/>
      <c r="E44" s="364"/>
      <c r="F44" s="364"/>
      <c r="G44" s="364"/>
      <c r="H44" s="364"/>
      <c r="I44" s="364"/>
      <c r="J44" s="364"/>
      <c r="K44" s="364"/>
      <c r="L44" s="364"/>
      <c r="M44" s="361"/>
    </row>
    <row r="45" spans="1:13">
      <c r="A45" s="363"/>
      <c r="B45" s="364"/>
      <c r="C45" s="364"/>
      <c r="D45" s="364"/>
      <c r="E45" s="364"/>
      <c r="F45" s="364"/>
      <c r="G45" s="364"/>
      <c r="H45" s="364"/>
      <c r="I45" s="364"/>
      <c r="J45" s="364"/>
      <c r="K45" s="364"/>
      <c r="L45" s="364"/>
      <c r="M45" s="361"/>
    </row>
    <row r="46" spans="1:13">
      <c r="A46" s="363"/>
      <c r="B46" s="364"/>
      <c r="C46" s="364"/>
      <c r="D46" s="364"/>
      <c r="E46" s="364"/>
      <c r="F46" s="364"/>
      <c r="G46" s="364"/>
      <c r="H46" s="364"/>
      <c r="I46" s="364"/>
      <c r="J46" s="364"/>
      <c r="K46" s="364"/>
      <c r="L46" s="364"/>
      <c r="M46" s="361"/>
    </row>
    <row r="47" spans="1:13">
      <c r="A47" s="363"/>
      <c r="B47" s="364"/>
      <c r="C47" s="364"/>
      <c r="D47" s="364"/>
      <c r="E47" s="364"/>
      <c r="F47" s="364"/>
      <c r="G47" s="364"/>
      <c r="H47" s="364"/>
      <c r="I47" s="364"/>
      <c r="J47" s="364"/>
      <c r="K47" s="364"/>
      <c r="L47" s="364"/>
      <c r="M47" s="361"/>
    </row>
    <row r="48" spans="1:13">
      <c r="A48" s="363"/>
      <c r="B48" s="364"/>
      <c r="C48" s="364"/>
      <c r="D48" s="364"/>
      <c r="E48" s="364"/>
      <c r="F48" s="364"/>
      <c r="G48" s="364"/>
      <c r="H48" s="364"/>
      <c r="I48" s="364"/>
      <c r="J48" s="364"/>
      <c r="K48" s="364"/>
      <c r="L48" s="364"/>
      <c r="M48" s="361"/>
    </row>
    <row r="49" spans="1:13">
      <c r="A49" s="363"/>
      <c r="B49" s="364"/>
      <c r="C49" s="364"/>
      <c r="D49" s="364"/>
      <c r="E49" s="364"/>
      <c r="F49" s="364"/>
      <c r="G49" s="364"/>
      <c r="H49" s="364"/>
      <c r="I49" s="364"/>
      <c r="J49" s="364"/>
      <c r="K49" s="364"/>
      <c r="L49" s="364"/>
      <c r="M49" s="361"/>
    </row>
    <row r="50" spans="1:13">
      <c r="A50" s="363"/>
      <c r="B50" s="364"/>
      <c r="C50" s="364"/>
      <c r="D50" s="364"/>
      <c r="E50" s="364"/>
      <c r="F50" s="364"/>
      <c r="G50" s="364"/>
      <c r="H50" s="364"/>
      <c r="I50" s="364"/>
      <c r="J50" s="364"/>
      <c r="K50" s="364"/>
      <c r="L50" s="364"/>
      <c r="M50" s="361"/>
    </row>
    <row r="51" spans="1:13">
      <c r="A51" s="363"/>
      <c r="B51" s="364"/>
      <c r="C51" s="364"/>
      <c r="D51" s="364"/>
      <c r="E51" s="364"/>
      <c r="F51" s="364"/>
      <c r="G51" s="364"/>
      <c r="H51" s="364"/>
      <c r="I51" s="364"/>
      <c r="J51" s="364"/>
      <c r="K51" s="364"/>
      <c r="L51" s="364"/>
      <c r="M51" s="361"/>
    </row>
    <row r="52" spans="1:13">
      <c r="A52" s="363"/>
      <c r="B52" s="364"/>
      <c r="C52" s="364"/>
      <c r="D52" s="364"/>
      <c r="E52" s="364"/>
      <c r="F52" s="364"/>
      <c r="G52" s="364"/>
      <c r="H52" s="364"/>
      <c r="I52" s="364"/>
      <c r="J52" s="364"/>
      <c r="K52" s="364"/>
      <c r="L52" s="364"/>
      <c r="M52" s="361"/>
    </row>
    <row r="53" spans="1:13">
      <c r="A53" s="363"/>
      <c r="B53" s="364"/>
      <c r="C53" s="364"/>
      <c r="D53" s="364"/>
      <c r="E53" s="364"/>
      <c r="F53" s="364"/>
      <c r="G53" s="364"/>
      <c r="H53" s="364"/>
      <c r="I53" s="364"/>
      <c r="J53" s="364"/>
      <c r="K53" s="364"/>
      <c r="L53" s="364"/>
      <c r="M53" s="361"/>
    </row>
    <row r="54" spans="1:13">
      <c r="A54" s="363"/>
      <c r="B54" s="364"/>
      <c r="C54" s="364"/>
      <c r="D54" s="364"/>
      <c r="E54" s="364"/>
      <c r="F54" s="364"/>
      <c r="G54" s="364"/>
      <c r="H54" s="364"/>
      <c r="I54" s="364"/>
      <c r="J54" s="364"/>
      <c r="K54" s="364"/>
      <c r="L54" s="364"/>
      <c r="M54" s="361"/>
    </row>
  </sheetData>
  <mergeCells count="15">
    <mergeCell ref="A26:M26"/>
    <mergeCell ref="A3:A5"/>
    <mergeCell ref="B3:D3"/>
    <mergeCell ref="E3:G3"/>
    <mergeCell ref="H3:J3"/>
    <mergeCell ref="K3:M3"/>
    <mergeCell ref="C4:D4"/>
    <mergeCell ref="F4:G4"/>
    <mergeCell ref="I4:J4"/>
    <mergeCell ref="L4:M4"/>
    <mergeCell ref="B5:C5"/>
    <mergeCell ref="E5:F5"/>
    <mergeCell ref="H5:I5"/>
    <mergeCell ref="K5:L5"/>
    <mergeCell ref="A2:M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A1:M56"/>
  <sheetViews>
    <sheetView workbookViewId="0"/>
  </sheetViews>
  <sheetFormatPr baseColWidth="10" defaultRowHeight="15"/>
  <cols>
    <col min="1" max="1" width="17.5703125" customWidth="1"/>
    <col min="2" max="4" width="11" customWidth="1"/>
    <col min="5" max="6" width="9" customWidth="1"/>
    <col min="7" max="7" width="10.85546875" customWidth="1"/>
    <col min="8" max="12" width="9" customWidth="1"/>
  </cols>
  <sheetData>
    <row r="1" spans="1:12" ht="25.5" customHeight="1">
      <c r="A1" s="963" t="s">
        <v>248</v>
      </c>
      <c r="B1" s="69"/>
    </row>
    <row r="2" spans="1:12" ht="28.5" customHeight="1">
      <c r="A2" s="1245" t="s">
        <v>1116</v>
      </c>
      <c r="B2" s="1129"/>
      <c r="C2" s="1129"/>
      <c r="D2" s="1129"/>
      <c r="E2" s="1129"/>
      <c r="F2" s="1129"/>
      <c r="G2" s="1129"/>
      <c r="H2" s="1129"/>
      <c r="I2" s="1129"/>
      <c r="J2" s="1129"/>
      <c r="K2" s="1129"/>
      <c r="L2" s="1129"/>
    </row>
    <row r="3" spans="1:12">
      <c r="A3" s="1249" t="s">
        <v>874</v>
      </c>
      <c r="B3" s="1251" t="s">
        <v>875</v>
      </c>
      <c r="C3" s="1252" t="s">
        <v>58</v>
      </c>
      <c r="D3" s="1252" t="s">
        <v>971</v>
      </c>
      <c r="E3" s="1253" t="s">
        <v>1114</v>
      </c>
      <c r="F3" s="1253"/>
      <c r="G3" s="1253"/>
      <c r="H3" s="1253"/>
      <c r="I3" s="1253"/>
      <c r="J3" s="1253"/>
      <c r="K3" s="1253"/>
      <c r="L3" s="1188"/>
    </row>
    <row r="4" spans="1:12" ht="36.75" customHeight="1">
      <c r="A4" s="1249"/>
      <c r="B4" s="1251"/>
      <c r="C4" s="1252"/>
      <c r="D4" s="1252"/>
      <c r="E4" s="756" t="s">
        <v>849</v>
      </c>
      <c r="F4" s="756" t="s">
        <v>850</v>
      </c>
      <c r="G4" s="756" t="s">
        <v>106</v>
      </c>
      <c r="H4" s="756" t="s">
        <v>109</v>
      </c>
      <c r="I4" s="756" t="s">
        <v>116</v>
      </c>
      <c r="J4" s="756" t="s">
        <v>123</v>
      </c>
      <c r="K4" s="756" t="s">
        <v>876</v>
      </c>
      <c r="L4" s="757" t="s">
        <v>424</v>
      </c>
    </row>
    <row r="5" spans="1:12" ht="12.75" customHeight="1">
      <c r="A5" s="1250"/>
      <c r="B5" s="1254" t="s">
        <v>997</v>
      </c>
      <c r="C5" s="1254"/>
      <c r="D5" s="1254"/>
      <c r="E5" s="1254"/>
      <c r="F5" s="1254"/>
      <c r="G5" s="1254"/>
      <c r="H5" s="1254"/>
      <c r="I5" s="1254"/>
      <c r="J5" s="1254"/>
      <c r="K5" s="1254"/>
      <c r="L5" s="1255"/>
    </row>
    <row r="6" spans="1:12" ht="12.75" customHeight="1">
      <c r="A6" s="772">
        <v>2008</v>
      </c>
      <c r="B6" s="560"/>
      <c r="C6" s="560"/>
      <c r="D6" s="560"/>
      <c r="E6" s="560"/>
      <c r="F6" s="560"/>
      <c r="G6" s="560"/>
      <c r="H6" s="560"/>
      <c r="I6" s="560"/>
      <c r="J6" s="560"/>
      <c r="K6" s="560"/>
      <c r="L6" s="560"/>
    </row>
    <row r="7" spans="1:12" ht="12.75" customHeight="1">
      <c r="A7" s="372" t="s">
        <v>0</v>
      </c>
      <c r="B7" s="249">
        <v>607566</v>
      </c>
      <c r="C7" s="249">
        <v>576489</v>
      </c>
      <c r="D7" s="249">
        <v>31080</v>
      </c>
      <c r="E7" s="249">
        <v>6375</v>
      </c>
      <c r="F7" s="249">
        <v>2544</v>
      </c>
      <c r="G7" s="249">
        <v>17346</v>
      </c>
      <c r="H7" s="249">
        <v>948</v>
      </c>
      <c r="I7" s="249">
        <v>519</v>
      </c>
      <c r="J7" s="249">
        <v>2187</v>
      </c>
      <c r="K7" s="249">
        <v>33</v>
      </c>
      <c r="L7" s="250">
        <v>1128</v>
      </c>
    </row>
    <row r="8" spans="1:12" ht="12.75" customHeight="1">
      <c r="A8" s="760" t="s">
        <v>877</v>
      </c>
      <c r="B8" s="758">
        <v>100842</v>
      </c>
      <c r="C8" s="758">
        <v>97881</v>
      </c>
      <c r="D8" s="758">
        <v>2961</v>
      </c>
      <c r="E8" s="758">
        <v>750</v>
      </c>
      <c r="F8" s="758">
        <v>402</v>
      </c>
      <c r="G8" s="758">
        <v>1431</v>
      </c>
      <c r="H8" s="758">
        <v>63</v>
      </c>
      <c r="I8" s="758">
        <v>48</v>
      </c>
      <c r="J8" s="758">
        <v>213</v>
      </c>
      <c r="K8" s="758">
        <v>6</v>
      </c>
      <c r="L8" s="759">
        <v>48</v>
      </c>
    </row>
    <row r="9" spans="1:12" ht="12.75" customHeight="1">
      <c r="A9" s="248" t="s">
        <v>878</v>
      </c>
      <c r="B9" s="249">
        <v>140013</v>
      </c>
      <c r="C9" s="249">
        <v>133110</v>
      </c>
      <c r="D9" s="249">
        <v>6900</v>
      </c>
      <c r="E9" s="249">
        <v>1347</v>
      </c>
      <c r="F9" s="249">
        <v>699</v>
      </c>
      <c r="G9" s="249">
        <v>3753</v>
      </c>
      <c r="H9" s="249">
        <v>228</v>
      </c>
      <c r="I9" s="249">
        <v>120</v>
      </c>
      <c r="J9" s="249">
        <v>513</v>
      </c>
      <c r="K9" s="249">
        <v>6</v>
      </c>
      <c r="L9" s="250">
        <v>234</v>
      </c>
    </row>
    <row r="10" spans="1:12" ht="12.75" customHeight="1">
      <c r="A10" s="760" t="s">
        <v>879</v>
      </c>
      <c r="B10" s="758">
        <v>99357</v>
      </c>
      <c r="C10" s="758">
        <v>93579</v>
      </c>
      <c r="D10" s="758">
        <v>5778</v>
      </c>
      <c r="E10" s="758">
        <v>1188</v>
      </c>
      <c r="F10" s="758">
        <v>447</v>
      </c>
      <c r="G10" s="758">
        <v>3291</v>
      </c>
      <c r="H10" s="758">
        <v>198</v>
      </c>
      <c r="I10" s="758">
        <v>105</v>
      </c>
      <c r="J10" s="758">
        <v>408</v>
      </c>
      <c r="K10" s="758">
        <v>6</v>
      </c>
      <c r="L10" s="759">
        <v>135</v>
      </c>
    </row>
    <row r="11" spans="1:12" ht="12.75" customHeight="1">
      <c r="A11" s="248" t="s">
        <v>880</v>
      </c>
      <c r="B11" s="249">
        <v>158655</v>
      </c>
      <c r="C11" s="249">
        <v>148389</v>
      </c>
      <c r="D11" s="249">
        <v>10266</v>
      </c>
      <c r="E11" s="249">
        <v>2112</v>
      </c>
      <c r="F11" s="249">
        <v>606</v>
      </c>
      <c r="G11" s="249">
        <v>5826</v>
      </c>
      <c r="H11" s="249">
        <v>303</v>
      </c>
      <c r="I11" s="249">
        <v>168</v>
      </c>
      <c r="J11" s="249">
        <v>723</v>
      </c>
      <c r="K11" s="249">
        <v>12</v>
      </c>
      <c r="L11" s="250">
        <v>519</v>
      </c>
    </row>
    <row r="12" spans="1:12" ht="12.75" customHeight="1">
      <c r="A12" s="760" t="s">
        <v>881</v>
      </c>
      <c r="B12" s="758">
        <v>108702</v>
      </c>
      <c r="C12" s="758">
        <v>103530</v>
      </c>
      <c r="D12" s="758">
        <v>5172</v>
      </c>
      <c r="E12" s="758">
        <v>978</v>
      </c>
      <c r="F12" s="758">
        <v>393</v>
      </c>
      <c r="G12" s="758">
        <v>3042</v>
      </c>
      <c r="H12" s="758">
        <v>153</v>
      </c>
      <c r="I12" s="758">
        <v>75</v>
      </c>
      <c r="J12" s="758">
        <v>333</v>
      </c>
      <c r="K12" s="758">
        <v>3</v>
      </c>
      <c r="L12" s="759">
        <v>195</v>
      </c>
    </row>
    <row r="13" spans="1:12" ht="12.75" customHeight="1">
      <c r="A13" s="772">
        <v>2014</v>
      </c>
      <c r="B13" s="560"/>
      <c r="C13" s="560"/>
      <c r="D13" s="560"/>
      <c r="E13" s="560"/>
      <c r="F13" s="560"/>
      <c r="G13" s="560"/>
      <c r="H13" s="560"/>
      <c r="I13" s="560"/>
      <c r="J13" s="560"/>
      <c r="K13" s="560"/>
      <c r="L13" s="560"/>
    </row>
    <row r="14" spans="1:12" ht="12.75" customHeight="1">
      <c r="A14" s="251" t="s">
        <v>0</v>
      </c>
      <c r="B14" s="249">
        <v>518394</v>
      </c>
      <c r="C14" s="249">
        <v>481902</v>
      </c>
      <c r="D14" s="249">
        <v>36495</v>
      </c>
      <c r="E14" s="249">
        <v>8232</v>
      </c>
      <c r="F14" s="249">
        <v>4281</v>
      </c>
      <c r="G14" s="249">
        <v>17010</v>
      </c>
      <c r="H14" s="249">
        <v>1188</v>
      </c>
      <c r="I14" s="249">
        <v>735</v>
      </c>
      <c r="J14" s="249">
        <v>3390</v>
      </c>
      <c r="K14" s="249">
        <v>45</v>
      </c>
      <c r="L14" s="250">
        <v>1611</v>
      </c>
    </row>
    <row r="15" spans="1:12" ht="12.75" customHeight="1">
      <c r="A15" s="760" t="s">
        <v>877</v>
      </c>
      <c r="B15" s="758">
        <v>96249</v>
      </c>
      <c r="C15" s="758">
        <v>92889</v>
      </c>
      <c r="D15" s="758">
        <v>3360</v>
      </c>
      <c r="E15" s="758">
        <v>912</v>
      </c>
      <c r="F15" s="758">
        <v>519</v>
      </c>
      <c r="G15" s="758">
        <v>1506</v>
      </c>
      <c r="H15" s="758">
        <v>66</v>
      </c>
      <c r="I15" s="758">
        <v>81</v>
      </c>
      <c r="J15" s="758">
        <v>252</v>
      </c>
      <c r="K15" s="758">
        <v>6</v>
      </c>
      <c r="L15" s="759">
        <v>15</v>
      </c>
    </row>
    <row r="16" spans="1:12" ht="12.75" customHeight="1">
      <c r="A16" s="248" t="s">
        <v>878</v>
      </c>
      <c r="B16" s="249">
        <v>117258</v>
      </c>
      <c r="C16" s="249">
        <v>108450</v>
      </c>
      <c r="D16" s="249">
        <v>8808</v>
      </c>
      <c r="E16" s="249">
        <v>1998</v>
      </c>
      <c r="F16" s="249">
        <v>1155</v>
      </c>
      <c r="G16" s="249">
        <v>3966</v>
      </c>
      <c r="H16" s="249">
        <v>243</v>
      </c>
      <c r="I16" s="249">
        <v>204</v>
      </c>
      <c r="J16" s="249">
        <v>744</v>
      </c>
      <c r="K16" s="249">
        <v>18</v>
      </c>
      <c r="L16" s="250">
        <v>483</v>
      </c>
    </row>
    <row r="17" spans="1:12" ht="12.75" customHeight="1">
      <c r="A17" s="760" t="s">
        <v>879</v>
      </c>
      <c r="B17" s="758">
        <v>90945</v>
      </c>
      <c r="C17" s="758">
        <v>84018</v>
      </c>
      <c r="D17" s="758">
        <v>6927</v>
      </c>
      <c r="E17" s="758">
        <v>1563</v>
      </c>
      <c r="F17" s="758">
        <v>780</v>
      </c>
      <c r="G17" s="758">
        <v>3411</v>
      </c>
      <c r="H17" s="758">
        <v>243</v>
      </c>
      <c r="I17" s="758">
        <v>105</v>
      </c>
      <c r="J17" s="758">
        <v>618</v>
      </c>
      <c r="K17" s="758">
        <v>9</v>
      </c>
      <c r="L17" s="759">
        <v>198</v>
      </c>
    </row>
    <row r="18" spans="1:12" ht="12.75" customHeight="1">
      <c r="A18" s="248" t="s">
        <v>880</v>
      </c>
      <c r="B18" s="249">
        <v>121923</v>
      </c>
      <c r="C18" s="249">
        <v>110244</v>
      </c>
      <c r="D18" s="249">
        <v>11676</v>
      </c>
      <c r="E18" s="249">
        <v>2478</v>
      </c>
      <c r="F18" s="249">
        <v>1203</v>
      </c>
      <c r="G18" s="249">
        <v>5421</v>
      </c>
      <c r="H18" s="249">
        <v>423</v>
      </c>
      <c r="I18" s="249">
        <v>237</v>
      </c>
      <c r="J18" s="249">
        <v>1206</v>
      </c>
      <c r="K18" s="249">
        <v>6</v>
      </c>
      <c r="L18" s="250">
        <v>708</v>
      </c>
    </row>
    <row r="19" spans="1:12" ht="12.75" customHeight="1">
      <c r="A19" s="761" t="s">
        <v>881</v>
      </c>
      <c r="B19" s="762">
        <v>92022</v>
      </c>
      <c r="C19" s="762">
        <v>86301</v>
      </c>
      <c r="D19" s="762">
        <v>5724</v>
      </c>
      <c r="E19" s="762">
        <v>1281</v>
      </c>
      <c r="F19" s="762">
        <v>627</v>
      </c>
      <c r="G19" s="762">
        <v>2709</v>
      </c>
      <c r="H19" s="762">
        <v>216</v>
      </c>
      <c r="I19" s="762">
        <v>111</v>
      </c>
      <c r="J19" s="762">
        <v>567</v>
      </c>
      <c r="K19" s="762">
        <v>6</v>
      </c>
      <c r="L19" s="763">
        <v>207</v>
      </c>
    </row>
    <row r="20" spans="1:12" ht="12.75" customHeight="1">
      <c r="A20" s="771"/>
      <c r="B20" s="1246" t="s">
        <v>56</v>
      </c>
      <c r="C20" s="1247"/>
      <c r="D20" s="1247"/>
      <c r="E20" s="1247"/>
      <c r="F20" s="1247"/>
      <c r="G20" s="1247"/>
      <c r="H20" s="1247"/>
      <c r="I20" s="1247"/>
      <c r="J20" s="1247"/>
      <c r="K20" s="1247"/>
      <c r="L20" s="1248"/>
    </row>
    <row r="21" spans="1:12" ht="12.75" customHeight="1">
      <c r="A21" s="772">
        <v>2008</v>
      </c>
      <c r="B21" s="560"/>
      <c r="C21" s="560"/>
      <c r="D21" s="560"/>
      <c r="E21" s="560"/>
      <c r="F21" s="560"/>
      <c r="G21" s="560"/>
      <c r="H21" s="560"/>
      <c r="I21" s="560"/>
      <c r="J21" s="560"/>
      <c r="K21" s="560"/>
      <c r="L21" s="560"/>
    </row>
    <row r="22" spans="1:12" ht="12.75" customHeight="1">
      <c r="A22" s="764" t="s">
        <v>0</v>
      </c>
      <c r="B22" s="765">
        <v>100</v>
      </c>
      <c r="C22" s="765">
        <v>100</v>
      </c>
      <c r="D22" s="765">
        <v>100</v>
      </c>
      <c r="E22" s="765">
        <v>100</v>
      </c>
      <c r="F22" s="765">
        <v>100</v>
      </c>
      <c r="G22" s="765">
        <v>100</v>
      </c>
      <c r="H22" s="765">
        <v>100</v>
      </c>
      <c r="I22" s="765">
        <v>100</v>
      </c>
      <c r="J22" s="765">
        <v>100</v>
      </c>
      <c r="K22" s="765">
        <v>100</v>
      </c>
      <c r="L22" s="766">
        <v>100</v>
      </c>
    </row>
    <row r="23" spans="1:12" ht="12.75" customHeight="1">
      <c r="A23" s="248" t="s">
        <v>877</v>
      </c>
      <c r="B23" s="254">
        <v>16.597702965603737</v>
      </c>
      <c r="C23" s="254">
        <v>16.97881486030089</v>
      </c>
      <c r="D23" s="254">
        <v>9.5270270270270263</v>
      </c>
      <c r="E23" s="254">
        <v>11.76470588235294</v>
      </c>
      <c r="F23" s="254">
        <v>15.80188679245283</v>
      </c>
      <c r="G23" s="254">
        <v>8.2497405741957799</v>
      </c>
      <c r="H23" s="254">
        <v>6.6455696202531636</v>
      </c>
      <c r="I23" s="254">
        <v>9.2485549132947966</v>
      </c>
      <c r="J23" s="254">
        <v>9.7393689986282581</v>
      </c>
      <c r="K23" s="254">
        <v>18.181818181818183</v>
      </c>
      <c r="L23" s="255">
        <v>4.2553191489361701</v>
      </c>
    </row>
    <row r="24" spans="1:12" ht="12.75" customHeight="1">
      <c r="A24" s="760" t="s">
        <v>878</v>
      </c>
      <c r="B24" s="767">
        <v>23.04490376354174</v>
      </c>
      <c r="C24" s="767">
        <v>23.089772745013349</v>
      </c>
      <c r="D24" s="767">
        <v>22.200772200772199</v>
      </c>
      <c r="E24" s="767">
        <v>21.129411764705882</v>
      </c>
      <c r="F24" s="767">
        <v>27.476415094339622</v>
      </c>
      <c r="G24" s="767">
        <v>21.636112071947423</v>
      </c>
      <c r="H24" s="767">
        <v>24.050632911392405</v>
      </c>
      <c r="I24" s="767">
        <v>23.121387283236995</v>
      </c>
      <c r="J24" s="767">
        <v>23.456790123456788</v>
      </c>
      <c r="K24" s="767">
        <v>18.181818181818183</v>
      </c>
      <c r="L24" s="768">
        <v>20.74468085106383</v>
      </c>
    </row>
    <row r="25" spans="1:12" ht="12.75" customHeight="1">
      <c r="A25" s="248" t="s">
        <v>879</v>
      </c>
      <c r="B25" s="254">
        <v>16.353285075201708</v>
      </c>
      <c r="C25" s="254">
        <v>16.232573388217293</v>
      </c>
      <c r="D25" s="254">
        <v>18.590733590733592</v>
      </c>
      <c r="E25" s="254">
        <v>18.635294117647057</v>
      </c>
      <c r="F25" s="254">
        <v>17.570754716981131</v>
      </c>
      <c r="G25" s="254">
        <v>18.972673815288825</v>
      </c>
      <c r="H25" s="254">
        <v>20.88607594936709</v>
      </c>
      <c r="I25" s="254">
        <v>20.23121387283237</v>
      </c>
      <c r="J25" s="254">
        <v>18.655692729766805</v>
      </c>
      <c r="K25" s="254">
        <v>18.181818181818183</v>
      </c>
      <c r="L25" s="255">
        <v>11.968085106382979</v>
      </c>
    </row>
    <row r="26" spans="1:12" ht="12.75" customHeight="1">
      <c r="A26" s="760" t="s">
        <v>880</v>
      </c>
      <c r="B26" s="767">
        <v>26.113212391740159</v>
      </c>
      <c r="C26" s="767">
        <v>25.740126871458084</v>
      </c>
      <c r="D26" s="767">
        <v>33.030888030888029</v>
      </c>
      <c r="E26" s="767">
        <v>33.129411764705885</v>
      </c>
      <c r="F26" s="767">
        <v>23.820754716981131</v>
      </c>
      <c r="G26" s="767">
        <v>33.586994119681776</v>
      </c>
      <c r="H26" s="767">
        <v>31.962025316455694</v>
      </c>
      <c r="I26" s="767">
        <v>32.369942196531795</v>
      </c>
      <c r="J26" s="767">
        <v>33.058984910836763</v>
      </c>
      <c r="K26" s="767">
        <v>36.363636363636367</v>
      </c>
      <c r="L26" s="768">
        <v>46.01063829787234</v>
      </c>
    </row>
    <row r="27" spans="1:12" ht="12.75" customHeight="1">
      <c r="A27" s="248" t="s">
        <v>881</v>
      </c>
      <c r="B27" s="254">
        <v>17.891389577428626</v>
      </c>
      <c r="C27" s="254">
        <v>17.958712135010384</v>
      </c>
      <c r="D27" s="254">
        <v>16.64092664092664</v>
      </c>
      <c r="E27" s="254">
        <v>15.341176470588236</v>
      </c>
      <c r="F27" s="254">
        <v>15.44811320754717</v>
      </c>
      <c r="G27" s="254">
        <v>17.537184365271532</v>
      </c>
      <c r="H27" s="254">
        <v>16.139240506329113</v>
      </c>
      <c r="I27" s="254">
        <v>14.450867052023122</v>
      </c>
      <c r="J27" s="254">
        <v>15.22633744855967</v>
      </c>
      <c r="K27" s="254">
        <v>9.0909090909090917</v>
      </c>
      <c r="L27" s="255">
        <v>17.287234042553195</v>
      </c>
    </row>
    <row r="28" spans="1:12" ht="12.75" customHeight="1">
      <c r="A28" s="772">
        <v>2014</v>
      </c>
      <c r="B28" s="560"/>
      <c r="C28" s="560"/>
      <c r="D28" s="560"/>
      <c r="E28" s="560"/>
      <c r="F28" s="560"/>
      <c r="G28" s="560"/>
      <c r="H28" s="560"/>
      <c r="I28" s="560"/>
      <c r="J28" s="560"/>
      <c r="K28" s="560"/>
      <c r="L28" s="560"/>
    </row>
    <row r="29" spans="1:12" ht="12.75" customHeight="1">
      <c r="A29" s="372" t="s">
        <v>0</v>
      </c>
      <c r="B29" s="252">
        <v>100</v>
      </c>
      <c r="C29" s="252">
        <v>100</v>
      </c>
      <c r="D29" s="252">
        <v>100</v>
      </c>
      <c r="E29" s="252">
        <v>100</v>
      </c>
      <c r="F29" s="252">
        <v>100</v>
      </c>
      <c r="G29" s="252">
        <v>100</v>
      </c>
      <c r="H29" s="252">
        <v>100</v>
      </c>
      <c r="I29" s="252">
        <v>100</v>
      </c>
      <c r="J29" s="252">
        <v>100</v>
      </c>
      <c r="K29" s="252">
        <v>100</v>
      </c>
      <c r="L29" s="253">
        <v>100</v>
      </c>
    </row>
    <row r="30" spans="1:12" ht="12.75" customHeight="1">
      <c r="A30" s="760" t="s">
        <v>877</v>
      </c>
      <c r="B30" s="767">
        <v>18.566765819048829</v>
      </c>
      <c r="C30" s="767">
        <v>19.275495847703475</v>
      </c>
      <c r="D30" s="767">
        <v>9.2067406494040291</v>
      </c>
      <c r="E30" s="767">
        <v>11.078717201166182</v>
      </c>
      <c r="F30" s="767">
        <v>12.123335669236161</v>
      </c>
      <c r="G30" s="767">
        <v>8.8536155202821867</v>
      </c>
      <c r="H30" s="767">
        <v>5.5555555555555554</v>
      </c>
      <c r="I30" s="767">
        <v>11.020408163265307</v>
      </c>
      <c r="J30" s="767">
        <v>7.4336283185840708</v>
      </c>
      <c r="K30" s="767">
        <v>13.333333333333334</v>
      </c>
      <c r="L30" s="768">
        <v>0.93109869646182497</v>
      </c>
    </row>
    <row r="31" spans="1:12" ht="12.75" customHeight="1">
      <c r="A31" s="248" t="s">
        <v>878</v>
      </c>
      <c r="B31" s="254">
        <v>22.619474762439378</v>
      </c>
      <c r="C31" s="254">
        <v>22.504575619109279</v>
      </c>
      <c r="D31" s="254">
        <v>24.134812988080558</v>
      </c>
      <c r="E31" s="254">
        <v>24.271137026239067</v>
      </c>
      <c r="F31" s="254">
        <v>26.97967764540995</v>
      </c>
      <c r="G31" s="254">
        <v>23.315696649029981</v>
      </c>
      <c r="H31" s="254">
        <v>20.454545454545457</v>
      </c>
      <c r="I31" s="254">
        <v>27.755102040816325</v>
      </c>
      <c r="J31" s="254">
        <v>21.946902654867255</v>
      </c>
      <c r="K31" s="254">
        <v>40</v>
      </c>
      <c r="L31" s="255">
        <v>29.981378026070765</v>
      </c>
    </row>
    <row r="32" spans="1:12" ht="12.75" customHeight="1">
      <c r="A32" s="760" t="s">
        <v>879</v>
      </c>
      <c r="B32" s="767">
        <v>17.543605828771167</v>
      </c>
      <c r="C32" s="767">
        <v>17.434665139385185</v>
      </c>
      <c r="D32" s="767">
        <v>18.980682285244555</v>
      </c>
      <c r="E32" s="767">
        <v>18.986880466472304</v>
      </c>
      <c r="F32" s="767">
        <v>18.220042046250875</v>
      </c>
      <c r="G32" s="767">
        <v>20.052910052910054</v>
      </c>
      <c r="H32" s="767">
        <v>20.454545454545457</v>
      </c>
      <c r="I32" s="767">
        <v>14.285714285714285</v>
      </c>
      <c r="J32" s="767">
        <v>18.230088495575224</v>
      </c>
      <c r="K32" s="767">
        <v>20</v>
      </c>
      <c r="L32" s="768">
        <v>12.290502793296088</v>
      </c>
    </row>
    <row r="33" spans="1:13" ht="12.75" customHeight="1">
      <c r="A33" s="248" t="s">
        <v>880</v>
      </c>
      <c r="B33" s="254">
        <v>23.519369437146263</v>
      </c>
      <c r="C33" s="254">
        <v>22.876850479973108</v>
      </c>
      <c r="D33" s="254">
        <v>31.993423756678997</v>
      </c>
      <c r="E33" s="254">
        <v>30.102040816326532</v>
      </c>
      <c r="F33" s="254">
        <v>28.100911002102315</v>
      </c>
      <c r="G33" s="254">
        <v>31.869488536155206</v>
      </c>
      <c r="H33" s="254">
        <v>35.606060606060609</v>
      </c>
      <c r="I33" s="254">
        <v>32.244897959183675</v>
      </c>
      <c r="J33" s="254">
        <v>35.575221238938056</v>
      </c>
      <c r="K33" s="254">
        <v>13.333333333333334</v>
      </c>
      <c r="L33" s="255">
        <v>43.947858472998135</v>
      </c>
    </row>
    <row r="34" spans="1:13" ht="12.75" customHeight="1">
      <c r="A34" s="761" t="s">
        <v>881</v>
      </c>
      <c r="B34" s="769">
        <v>17.7513628629961</v>
      </c>
      <c r="C34" s="769">
        <v>17.908412913828954</v>
      </c>
      <c r="D34" s="769">
        <v>15.684340320591861</v>
      </c>
      <c r="E34" s="769">
        <v>15.561224489795919</v>
      </c>
      <c r="F34" s="769">
        <v>14.646110721793972</v>
      </c>
      <c r="G34" s="769">
        <v>15.925925925925927</v>
      </c>
      <c r="H34" s="769">
        <v>18.181818181818183</v>
      </c>
      <c r="I34" s="769">
        <v>15.102040816326531</v>
      </c>
      <c r="J34" s="769">
        <v>16.725663716814161</v>
      </c>
      <c r="K34" s="769">
        <v>13.333333333333334</v>
      </c>
      <c r="L34" s="770">
        <v>12.849162011173185</v>
      </c>
    </row>
    <row r="35" spans="1:13">
      <c r="A35" s="349" t="s">
        <v>998</v>
      </c>
    </row>
    <row r="36" spans="1:13">
      <c r="A36" s="2" t="s">
        <v>882</v>
      </c>
    </row>
    <row r="41" spans="1:13">
      <c r="A41" s="5"/>
      <c r="B41" s="5"/>
      <c r="C41" s="5"/>
      <c r="D41" s="5"/>
      <c r="E41" s="5"/>
      <c r="F41" s="5"/>
      <c r="G41" s="5"/>
      <c r="H41" s="5"/>
      <c r="I41" s="5"/>
      <c r="J41" s="5"/>
      <c r="K41" s="5"/>
      <c r="L41" s="5"/>
      <c r="M41" s="5"/>
    </row>
    <row r="42" spans="1:13">
      <c r="A42" s="5"/>
      <c r="B42" s="5"/>
      <c r="C42" s="5"/>
      <c r="D42" s="5"/>
      <c r="E42" s="5"/>
      <c r="F42" s="5"/>
      <c r="G42" s="5"/>
      <c r="H42" s="5"/>
      <c r="I42" s="5"/>
      <c r="J42" s="5"/>
      <c r="K42" s="5"/>
      <c r="L42" s="5"/>
      <c r="M42" s="5"/>
    </row>
    <row r="43" spans="1:13">
      <c r="A43" s="368"/>
      <c r="B43" s="367"/>
      <c r="C43" s="367"/>
      <c r="D43" s="367"/>
      <c r="E43" s="367"/>
      <c r="F43" s="367"/>
      <c r="G43" s="367"/>
      <c r="H43" s="367"/>
      <c r="I43" s="367"/>
      <c r="J43" s="367"/>
      <c r="K43" s="367"/>
      <c r="L43" s="367"/>
      <c r="M43" s="5"/>
    </row>
    <row r="44" spans="1:13">
      <c r="A44" s="5"/>
      <c r="B44" s="5"/>
      <c r="C44" s="369"/>
      <c r="D44" s="369"/>
      <c r="E44" s="369"/>
      <c r="F44" s="369"/>
      <c r="G44" s="369"/>
      <c r="H44" s="369"/>
      <c r="I44" s="369"/>
      <c r="J44" s="369"/>
      <c r="K44" s="369"/>
      <c r="L44" s="369"/>
      <c r="M44" s="5"/>
    </row>
    <row r="45" spans="1:13">
      <c r="A45" s="370"/>
      <c r="B45" s="5"/>
      <c r="C45" s="371"/>
      <c r="D45" s="369"/>
      <c r="E45" s="371"/>
      <c r="F45" s="371"/>
      <c r="G45" s="371"/>
      <c r="H45" s="371"/>
      <c r="I45" s="371"/>
      <c r="J45" s="371"/>
      <c r="K45" s="371"/>
      <c r="L45" s="371"/>
      <c r="M45" s="5"/>
    </row>
    <row r="46" spans="1:13">
      <c r="A46" s="370"/>
      <c r="B46" s="5"/>
      <c r="C46" s="371"/>
      <c r="D46" s="369"/>
      <c r="E46" s="371"/>
      <c r="F46" s="371"/>
      <c r="G46" s="371"/>
      <c r="H46" s="371"/>
      <c r="I46" s="371"/>
      <c r="J46" s="371"/>
      <c r="K46" s="371"/>
      <c r="L46" s="371"/>
      <c r="M46" s="5"/>
    </row>
    <row r="47" spans="1:13">
      <c r="A47" s="370"/>
      <c r="B47" s="5"/>
      <c r="C47" s="371"/>
      <c r="D47" s="369"/>
      <c r="E47" s="371"/>
      <c r="F47" s="371"/>
      <c r="G47" s="371"/>
      <c r="H47" s="371"/>
      <c r="I47" s="371"/>
      <c r="J47" s="371"/>
      <c r="K47" s="371"/>
      <c r="L47" s="371"/>
      <c r="M47" s="5"/>
    </row>
    <row r="48" spans="1:13">
      <c r="A48" s="370"/>
      <c r="B48" s="5"/>
      <c r="C48" s="371"/>
      <c r="D48" s="369"/>
      <c r="E48" s="371"/>
      <c r="F48" s="371"/>
      <c r="G48" s="371"/>
      <c r="H48" s="371"/>
      <c r="I48" s="371"/>
      <c r="J48" s="371"/>
      <c r="K48" s="371"/>
      <c r="L48" s="371"/>
      <c r="M48" s="5"/>
    </row>
    <row r="49" spans="1:13">
      <c r="A49" s="370"/>
      <c r="B49" s="5"/>
      <c r="C49" s="371"/>
      <c r="D49" s="369"/>
      <c r="E49" s="371"/>
      <c r="F49" s="371"/>
      <c r="G49" s="371"/>
      <c r="H49" s="371"/>
      <c r="I49" s="371"/>
      <c r="J49" s="371"/>
      <c r="K49" s="371"/>
      <c r="L49" s="371"/>
      <c r="M49" s="5"/>
    </row>
    <row r="50" spans="1:13">
      <c r="A50" s="368"/>
      <c r="B50" s="5"/>
      <c r="C50" s="371"/>
      <c r="D50" s="369"/>
      <c r="E50" s="371"/>
      <c r="F50" s="371"/>
      <c r="G50" s="371"/>
      <c r="H50" s="371"/>
      <c r="I50" s="371"/>
      <c r="J50" s="371"/>
      <c r="K50" s="371"/>
      <c r="L50" s="371"/>
      <c r="M50" s="5"/>
    </row>
    <row r="51" spans="1:13">
      <c r="A51" s="5"/>
      <c r="B51" s="5"/>
      <c r="C51" s="369"/>
      <c r="D51" s="369"/>
      <c r="E51" s="369"/>
      <c r="F51" s="369"/>
      <c r="G51" s="369"/>
      <c r="H51" s="369"/>
      <c r="I51" s="369"/>
      <c r="J51" s="369"/>
      <c r="K51" s="369"/>
      <c r="L51" s="369"/>
      <c r="M51" s="5"/>
    </row>
    <row r="52" spans="1:13">
      <c r="A52" s="370"/>
      <c r="B52" s="5"/>
      <c r="C52" s="371"/>
      <c r="D52" s="369"/>
      <c r="E52" s="371"/>
      <c r="F52" s="371"/>
      <c r="G52" s="371"/>
      <c r="H52" s="371"/>
      <c r="I52" s="371"/>
      <c r="J52" s="371"/>
      <c r="K52" s="371"/>
      <c r="L52" s="371"/>
      <c r="M52" s="5"/>
    </row>
    <row r="53" spans="1:13">
      <c r="A53" s="370"/>
      <c r="B53" s="5"/>
      <c r="C53" s="371"/>
      <c r="D53" s="369"/>
      <c r="E53" s="371"/>
      <c r="F53" s="371"/>
      <c r="G53" s="371"/>
      <c r="H53" s="371"/>
      <c r="I53" s="371"/>
      <c r="J53" s="371"/>
      <c r="K53" s="371"/>
      <c r="L53" s="371"/>
      <c r="M53" s="5"/>
    </row>
    <row r="54" spans="1:13">
      <c r="A54" s="370"/>
      <c r="B54" s="5"/>
      <c r="C54" s="371"/>
      <c r="D54" s="369"/>
      <c r="E54" s="371"/>
      <c r="F54" s="371"/>
      <c r="G54" s="371"/>
      <c r="H54" s="371"/>
      <c r="I54" s="371"/>
      <c r="J54" s="371"/>
      <c r="K54" s="371"/>
      <c r="L54" s="371"/>
      <c r="M54" s="5"/>
    </row>
    <row r="55" spans="1:13">
      <c r="A55" s="370"/>
      <c r="B55" s="5"/>
      <c r="C55" s="371"/>
      <c r="D55" s="369"/>
      <c r="E55" s="371"/>
      <c r="F55" s="371"/>
      <c r="G55" s="371"/>
      <c r="H55" s="371"/>
      <c r="I55" s="371"/>
      <c r="J55" s="371"/>
      <c r="K55" s="371"/>
      <c r="L55" s="371"/>
      <c r="M55" s="5"/>
    </row>
    <row r="56" spans="1:13">
      <c r="A56" s="370"/>
      <c r="B56" s="5"/>
      <c r="C56" s="371"/>
      <c r="D56" s="369"/>
      <c r="E56" s="371"/>
      <c r="F56" s="371"/>
      <c r="G56" s="371"/>
      <c r="H56" s="371"/>
      <c r="I56" s="371"/>
      <c r="J56" s="371"/>
      <c r="K56" s="371"/>
      <c r="L56" s="371"/>
      <c r="M56" s="5"/>
    </row>
  </sheetData>
  <mergeCells count="8">
    <mergeCell ref="A2:L2"/>
    <mergeCell ref="B20:L20"/>
    <mergeCell ref="A3:A5"/>
    <mergeCell ref="B3:B4"/>
    <mergeCell ref="C3:C4"/>
    <mergeCell ref="D3:D4"/>
    <mergeCell ref="E3:L3"/>
    <mergeCell ref="B5:L5"/>
  </mergeCells>
  <hyperlinks>
    <hyperlink ref="A1" location="Inhalt!A1" display="Zurück zum Inhalt"/>
  </hyperlinks>
  <pageMargins left="0.7" right="0.7" top="0.78740157499999996" bottom="0.78740157499999996" header="0.3" footer="0.3"/>
  <pageSetup paperSize="9"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H30"/>
  <sheetViews>
    <sheetView workbookViewId="0"/>
  </sheetViews>
  <sheetFormatPr baseColWidth="10" defaultRowHeight="15"/>
  <cols>
    <col min="1" max="1" width="35.28515625" customWidth="1"/>
    <col min="2" max="4" width="11" customWidth="1"/>
    <col min="5" max="5" width="35.28515625" customWidth="1"/>
    <col min="6" max="8" width="11" customWidth="1"/>
  </cols>
  <sheetData>
    <row r="1" spans="1:8" ht="25.5" customHeight="1">
      <c r="A1" s="963" t="s">
        <v>248</v>
      </c>
      <c r="B1" s="69"/>
    </row>
    <row r="2" spans="1:8" ht="19.5" customHeight="1">
      <c r="A2" s="373" t="s">
        <v>1111</v>
      </c>
    </row>
    <row r="3" spans="1:8">
      <c r="A3" s="1249" t="s">
        <v>972</v>
      </c>
      <c r="B3" s="1252" t="s">
        <v>883</v>
      </c>
      <c r="C3" s="1131" t="s">
        <v>373</v>
      </c>
      <c r="D3" s="1131"/>
      <c r="E3" s="1252" t="s">
        <v>972</v>
      </c>
      <c r="F3" s="1252" t="s">
        <v>883</v>
      </c>
      <c r="G3" s="1131" t="s">
        <v>373</v>
      </c>
      <c r="H3" s="1132"/>
    </row>
    <row r="4" spans="1:8" ht="36">
      <c r="A4" s="1249"/>
      <c r="B4" s="1252"/>
      <c r="C4" s="756" t="s">
        <v>884</v>
      </c>
      <c r="D4" s="756" t="s">
        <v>885</v>
      </c>
      <c r="E4" s="1252"/>
      <c r="F4" s="1252"/>
      <c r="G4" s="756" t="s">
        <v>886</v>
      </c>
      <c r="H4" s="757" t="s">
        <v>887</v>
      </c>
    </row>
    <row r="5" spans="1:8" ht="15" customHeight="1">
      <c r="A5" s="1250"/>
      <c r="B5" s="1254" t="s">
        <v>973</v>
      </c>
      <c r="C5" s="1254"/>
      <c r="D5" s="773" t="s">
        <v>56</v>
      </c>
      <c r="E5" s="1256"/>
      <c r="F5" s="1254" t="s">
        <v>973</v>
      </c>
      <c r="G5" s="1254"/>
      <c r="H5" s="774" t="s">
        <v>56</v>
      </c>
    </row>
    <row r="6" spans="1:8" ht="12.75" customHeight="1">
      <c r="A6" s="256" t="s">
        <v>888</v>
      </c>
      <c r="B6" s="257">
        <v>11214</v>
      </c>
      <c r="C6" s="257">
        <v>11070</v>
      </c>
      <c r="D6" s="258">
        <v>20.5</v>
      </c>
      <c r="E6" s="259" t="s">
        <v>889</v>
      </c>
      <c r="F6" s="257">
        <v>10776</v>
      </c>
      <c r="G6" s="257">
        <v>1392</v>
      </c>
      <c r="H6" s="260">
        <v>27.8</v>
      </c>
    </row>
    <row r="7" spans="1:8" ht="12.75" customHeight="1">
      <c r="A7" s="775" t="s">
        <v>890</v>
      </c>
      <c r="B7" s="573">
        <v>1350</v>
      </c>
      <c r="C7" s="573">
        <v>1284</v>
      </c>
      <c r="D7" s="664">
        <v>19.2</v>
      </c>
      <c r="E7" s="776" t="s">
        <v>891</v>
      </c>
      <c r="F7" s="573">
        <v>2088</v>
      </c>
      <c r="G7" s="573">
        <v>885</v>
      </c>
      <c r="H7" s="777">
        <v>22.5</v>
      </c>
    </row>
    <row r="8" spans="1:8" ht="12.75" customHeight="1">
      <c r="A8" s="261" t="s">
        <v>889</v>
      </c>
      <c r="B8" s="227">
        <v>10776</v>
      </c>
      <c r="C8" s="227">
        <v>9384</v>
      </c>
      <c r="D8" s="262">
        <v>16.399999999999999</v>
      </c>
      <c r="E8" s="263" t="s">
        <v>892</v>
      </c>
      <c r="F8" s="227">
        <v>3216</v>
      </c>
      <c r="G8" s="227">
        <v>1188</v>
      </c>
      <c r="H8" s="264">
        <v>19.2</v>
      </c>
    </row>
    <row r="9" spans="1:8" ht="12.75" customHeight="1">
      <c r="A9" s="775" t="s">
        <v>891</v>
      </c>
      <c r="B9" s="573">
        <v>2088</v>
      </c>
      <c r="C9" s="573">
        <v>1203</v>
      </c>
      <c r="D9" s="664">
        <v>14</v>
      </c>
      <c r="E9" s="776" t="s">
        <v>893</v>
      </c>
      <c r="F9" s="573">
        <v>7596</v>
      </c>
      <c r="G9" s="573">
        <v>909</v>
      </c>
      <c r="H9" s="777">
        <v>17</v>
      </c>
    </row>
    <row r="10" spans="1:8" ht="12.75" customHeight="1">
      <c r="A10" s="261" t="s">
        <v>892</v>
      </c>
      <c r="B10" s="227">
        <v>3216</v>
      </c>
      <c r="C10" s="227">
        <v>2028</v>
      </c>
      <c r="D10" s="262">
        <v>11.8</v>
      </c>
      <c r="E10" s="263" t="s">
        <v>894</v>
      </c>
      <c r="F10" s="227">
        <v>9360</v>
      </c>
      <c r="G10" s="227">
        <v>2835</v>
      </c>
      <c r="H10" s="264">
        <v>16.7</v>
      </c>
    </row>
    <row r="11" spans="1:8" ht="12.75" customHeight="1">
      <c r="A11" s="775" t="s">
        <v>894</v>
      </c>
      <c r="B11" s="573">
        <v>9360</v>
      </c>
      <c r="C11" s="573">
        <v>6525</v>
      </c>
      <c r="D11" s="664">
        <v>11.8</v>
      </c>
      <c r="E11" s="776" t="s">
        <v>895</v>
      </c>
      <c r="F11" s="573">
        <v>2319</v>
      </c>
      <c r="G11" s="573">
        <v>2007</v>
      </c>
      <c r="H11" s="777">
        <v>15.5</v>
      </c>
    </row>
    <row r="12" spans="1:8" ht="12.75" customHeight="1">
      <c r="A12" s="261" t="s">
        <v>896</v>
      </c>
      <c r="B12" s="227">
        <v>1812</v>
      </c>
      <c r="C12" s="227">
        <v>882</v>
      </c>
      <c r="D12" s="262">
        <v>11.3</v>
      </c>
      <c r="E12" s="263" t="s">
        <v>897</v>
      </c>
      <c r="F12" s="227">
        <v>3519</v>
      </c>
      <c r="G12" s="227">
        <v>3273</v>
      </c>
      <c r="H12" s="264">
        <v>14.2</v>
      </c>
    </row>
    <row r="13" spans="1:8" ht="12.75" customHeight="1">
      <c r="A13" s="775" t="s">
        <v>898</v>
      </c>
      <c r="B13" s="573">
        <v>24702</v>
      </c>
      <c r="C13" s="573">
        <v>14508</v>
      </c>
      <c r="D13" s="664">
        <v>10.3</v>
      </c>
      <c r="E13" s="776" t="s">
        <v>898</v>
      </c>
      <c r="F13" s="573">
        <v>24702</v>
      </c>
      <c r="G13" s="573">
        <v>10194</v>
      </c>
      <c r="H13" s="777">
        <v>13.3</v>
      </c>
    </row>
    <row r="14" spans="1:8" ht="12.75" customHeight="1">
      <c r="A14" s="261" t="s">
        <v>893</v>
      </c>
      <c r="B14" s="227">
        <v>7596</v>
      </c>
      <c r="C14" s="227">
        <v>6687</v>
      </c>
      <c r="D14" s="262">
        <v>10.1</v>
      </c>
      <c r="E14" s="263" t="s">
        <v>896</v>
      </c>
      <c r="F14" s="227">
        <v>1812</v>
      </c>
      <c r="G14" s="227">
        <v>930</v>
      </c>
      <c r="H14" s="264">
        <v>13.2</v>
      </c>
    </row>
    <row r="15" spans="1:8" ht="12.75" customHeight="1">
      <c r="A15" s="775" t="s">
        <v>899</v>
      </c>
      <c r="B15" s="573">
        <v>14118</v>
      </c>
      <c r="C15" s="573">
        <v>13881</v>
      </c>
      <c r="D15" s="664">
        <v>10.1</v>
      </c>
      <c r="E15" s="776" t="s">
        <v>900</v>
      </c>
      <c r="F15" s="573">
        <v>933</v>
      </c>
      <c r="G15" s="573">
        <v>915</v>
      </c>
      <c r="H15" s="777">
        <v>13</v>
      </c>
    </row>
    <row r="16" spans="1:8" ht="12.75" customHeight="1">
      <c r="A16" s="712" t="s">
        <v>901</v>
      </c>
      <c r="B16" s="778" t="s">
        <v>901</v>
      </c>
      <c r="C16" s="778" t="s">
        <v>901</v>
      </c>
      <c r="D16" s="592" t="s">
        <v>901</v>
      </c>
      <c r="E16" s="779" t="s">
        <v>901</v>
      </c>
      <c r="F16" s="778" t="s">
        <v>901</v>
      </c>
      <c r="G16" s="778" t="s">
        <v>901</v>
      </c>
      <c r="H16" s="593" t="s">
        <v>901</v>
      </c>
    </row>
    <row r="17" spans="1:8" ht="12.75" customHeight="1">
      <c r="A17" s="775" t="s">
        <v>902</v>
      </c>
      <c r="B17" s="573">
        <v>5664</v>
      </c>
      <c r="C17" s="573">
        <v>4122</v>
      </c>
      <c r="D17" s="664">
        <v>1.8</v>
      </c>
      <c r="E17" s="776" t="s">
        <v>903</v>
      </c>
      <c r="F17" s="573">
        <v>3531</v>
      </c>
      <c r="G17" s="573">
        <v>3450</v>
      </c>
      <c r="H17" s="777">
        <v>1.8</v>
      </c>
    </row>
    <row r="18" spans="1:8" ht="12.75" customHeight="1">
      <c r="A18" s="261" t="s">
        <v>904</v>
      </c>
      <c r="B18" s="227">
        <v>2538</v>
      </c>
      <c r="C18" s="227">
        <v>1887</v>
      </c>
      <c r="D18" s="262">
        <v>1.8</v>
      </c>
      <c r="E18" s="263" t="s">
        <v>905</v>
      </c>
      <c r="F18" s="227">
        <v>804</v>
      </c>
      <c r="G18" s="227">
        <v>714</v>
      </c>
      <c r="H18" s="264">
        <v>1.7</v>
      </c>
    </row>
    <row r="19" spans="1:8" ht="12.75" customHeight="1">
      <c r="A19" s="775" t="s">
        <v>906</v>
      </c>
      <c r="B19" s="573">
        <v>3246</v>
      </c>
      <c r="C19" s="573">
        <v>1899</v>
      </c>
      <c r="D19" s="664">
        <v>1.7</v>
      </c>
      <c r="E19" s="776" t="s">
        <v>904</v>
      </c>
      <c r="F19" s="573">
        <v>2538</v>
      </c>
      <c r="G19" s="573">
        <v>651</v>
      </c>
      <c r="H19" s="777">
        <v>1.5</v>
      </c>
    </row>
    <row r="20" spans="1:8" ht="12.75" customHeight="1">
      <c r="A20" s="261" t="s">
        <v>907</v>
      </c>
      <c r="B20" s="227">
        <v>7485</v>
      </c>
      <c r="C20" s="227">
        <v>531</v>
      </c>
      <c r="D20" s="262">
        <v>1.7</v>
      </c>
      <c r="E20" s="263" t="s">
        <v>908</v>
      </c>
      <c r="F20" s="227">
        <v>951</v>
      </c>
      <c r="G20" s="227">
        <v>765</v>
      </c>
      <c r="H20" s="264">
        <v>1.4</v>
      </c>
    </row>
    <row r="21" spans="1:8" ht="12.75" customHeight="1">
      <c r="A21" s="775" t="s">
        <v>909</v>
      </c>
      <c r="B21" s="573">
        <v>1503</v>
      </c>
      <c r="C21" s="573">
        <v>1053</v>
      </c>
      <c r="D21" s="664">
        <v>1.6</v>
      </c>
      <c r="E21" s="776" t="s">
        <v>910</v>
      </c>
      <c r="F21" s="573">
        <v>1632</v>
      </c>
      <c r="G21" s="573">
        <v>750</v>
      </c>
      <c r="H21" s="777">
        <v>1.2</v>
      </c>
    </row>
    <row r="22" spans="1:8" ht="12.75" customHeight="1">
      <c r="A22" s="261" t="s">
        <v>911</v>
      </c>
      <c r="B22" s="227">
        <v>7503</v>
      </c>
      <c r="C22" s="227">
        <v>873</v>
      </c>
      <c r="D22" s="262">
        <v>1.5</v>
      </c>
      <c r="E22" s="263" t="s">
        <v>912</v>
      </c>
      <c r="F22" s="227">
        <v>2499</v>
      </c>
      <c r="G22" s="227">
        <v>2463</v>
      </c>
      <c r="H22" s="264">
        <v>1.1000000000000001</v>
      </c>
    </row>
    <row r="23" spans="1:8" ht="12.75" customHeight="1">
      <c r="A23" s="775" t="s">
        <v>913</v>
      </c>
      <c r="B23" s="573">
        <v>2025</v>
      </c>
      <c r="C23" s="573">
        <v>1938</v>
      </c>
      <c r="D23" s="664">
        <v>1.2</v>
      </c>
      <c r="E23" s="776" t="s">
        <v>902</v>
      </c>
      <c r="F23" s="573">
        <v>5664</v>
      </c>
      <c r="G23" s="573">
        <v>1542</v>
      </c>
      <c r="H23" s="777">
        <v>0.9</v>
      </c>
    </row>
    <row r="24" spans="1:8" ht="12.75" customHeight="1">
      <c r="A24" s="261" t="s">
        <v>914</v>
      </c>
      <c r="B24" s="227">
        <v>738</v>
      </c>
      <c r="C24" s="227">
        <v>546</v>
      </c>
      <c r="D24" s="262">
        <v>0.9</v>
      </c>
      <c r="E24" s="263" t="s">
        <v>915</v>
      </c>
      <c r="F24" s="227">
        <v>630</v>
      </c>
      <c r="G24" s="227">
        <v>549</v>
      </c>
      <c r="H24" s="264">
        <v>0.5</v>
      </c>
    </row>
    <row r="25" spans="1:8" ht="12.75" customHeight="1">
      <c r="A25" s="775" t="s">
        <v>916</v>
      </c>
      <c r="B25" s="573">
        <v>4074</v>
      </c>
      <c r="C25" s="573">
        <v>552</v>
      </c>
      <c r="D25" s="664">
        <v>0.9</v>
      </c>
      <c r="E25" s="776" t="s">
        <v>917</v>
      </c>
      <c r="F25" s="573">
        <v>594</v>
      </c>
      <c r="G25" s="573">
        <v>558</v>
      </c>
      <c r="H25" s="777">
        <v>0.4</v>
      </c>
    </row>
    <row r="26" spans="1:8" ht="12.75" customHeight="1">
      <c r="A26" s="265" t="s">
        <v>918</v>
      </c>
      <c r="B26" s="266">
        <v>1011</v>
      </c>
      <c r="C26" s="266">
        <v>588</v>
      </c>
      <c r="D26" s="267">
        <v>0.9</v>
      </c>
      <c r="E26" s="268" t="s">
        <v>916</v>
      </c>
      <c r="F26" s="266">
        <v>4074</v>
      </c>
      <c r="G26" s="266">
        <v>3519</v>
      </c>
      <c r="H26" s="269">
        <v>0.3</v>
      </c>
    </row>
    <row r="27" spans="1:8">
      <c r="A27" s="349" t="s">
        <v>1278</v>
      </c>
    </row>
    <row r="28" spans="1:8" ht="12.75" customHeight="1">
      <c r="A28" s="349" t="s">
        <v>975</v>
      </c>
    </row>
    <row r="29" spans="1:8" ht="12" customHeight="1">
      <c r="A29" s="349" t="s">
        <v>974</v>
      </c>
    </row>
    <row r="30" spans="1:8" ht="12" customHeight="1">
      <c r="A30" s="2" t="s">
        <v>919</v>
      </c>
    </row>
  </sheetData>
  <mergeCells count="8">
    <mergeCell ref="G3:H3"/>
    <mergeCell ref="B5:C5"/>
    <mergeCell ref="F5:G5"/>
    <mergeCell ref="A3:A5"/>
    <mergeCell ref="B3:B4"/>
    <mergeCell ref="C3:D3"/>
    <mergeCell ref="E3:E5"/>
    <mergeCell ref="F3:F4"/>
  </mergeCells>
  <hyperlinks>
    <hyperlink ref="A1" location="Inhalt!A1" display="Zurück zum Inhalt"/>
  </hyperlink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I33"/>
  <sheetViews>
    <sheetView workbookViewId="0"/>
  </sheetViews>
  <sheetFormatPr baseColWidth="10" defaultRowHeight="14.25"/>
  <cols>
    <col min="1" max="1" width="17.140625" style="14" customWidth="1"/>
    <col min="2" max="9" width="11.140625" style="14" customWidth="1"/>
    <col min="10" max="16384" width="11.42578125" style="14"/>
  </cols>
  <sheetData>
    <row r="1" spans="1:9" ht="25.5" customHeight="1">
      <c r="A1" s="963" t="s">
        <v>248</v>
      </c>
      <c r="B1" s="69"/>
    </row>
    <row r="2" spans="1:9" ht="48" customHeight="1">
      <c r="A2" s="1245" t="s">
        <v>1115</v>
      </c>
      <c r="B2" s="1129"/>
      <c r="C2" s="1129"/>
      <c r="D2" s="1129"/>
      <c r="E2" s="1129"/>
      <c r="F2" s="1129"/>
      <c r="G2" s="1129"/>
      <c r="H2" s="1129"/>
      <c r="I2" s="1129"/>
    </row>
    <row r="3" spans="1:9" ht="32.25" customHeight="1">
      <c r="A3" s="1138" t="s">
        <v>1112</v>
      </c>
      <c r="B3" s="1131" t="s">
        <v>0</v>
      </c>
      <c r="C3" s="1131" t="s">
        <v>313</v>
      </c>
      <c r="D3" s="1131" t="s">
        <v>298</v>
      </c>
      <c r="E3" s="1136" t="s">
        <v>1114</v>
      </c>
      <c r="F3" s="1131"/>
      <c r="G3" s="1136" t="s">
        <v>1113</v>
      </c>
      <c r="H3" s="1131"/>
      <c r="I3" s="1132"/>
    </row>
    <row r="4" spans="1:9">
      <c r="A4" s="1127"/>
      <c r="B4" s="1131"/>
      <c r="C4" s="1131"/>
      <c r="D4" s="1131"/>
      <c r="E4" s="1131" t="s">
        <v>104</v>
      </c>
      <c r="F4" s="1136" t="s">
        <v>954</v>
      </c>
      <c r="G4" s="1131" t="s">
        <v>3</v>
      </c>
      <c r="H4" s="538" t="s">
        <v>857</v>
      </c>
      <c r="I4" s="1132" t="s">
        <v>853</v>
      </c>
    </row>
    <row r="5" spans="1:9" ht="34.5" customHeight="1">
      <c r="A5" s="1127"/>
      <c r="B5" s="1131"/>
      <c r="C5" s="1131"/>
      <c r="D5" s="1131"/>
      <c r="E5" s="1131"/>
      <c r="F5" s="1131"/>
      <c r="G5" s="1131"/>
      <c r="H5" s="538" t="s">
        <v>858</v>
      </c>
      <c r="I5" s="1132"/>
    </row>
    <row r="6" spans="1:9">
      <c r="A6" s="1128"/>
      <c r="B6" s="1133" t="s">
        <v>56</v>
      </c>
      <c r="C6" s="1125"/>
      <c r="D6" s="1125"/>
      <c r="E6" s="1125"/>
      <c r="F6" s="1125"/>
      <c r="G6" s="1125"/>
      <c r="H6" s="1125"/>
      <c r="I6" s="1126"/>
    </row>
    <row r="7" spans="1:9" ht="12.75" customHeight="1">
      <c r="A7" s="540" t="s">
        <v>0</v>
      </c>
      <c r="B7" s="560"/>
      <c r="C7" s="560"/>
      <c r="D7" s="560"/>
      <c r="E7" s="560"/>
      <c r="F7" s="560"/>
      <c r="G7" s="560"/>
      <c r="H7" s="560"/>
      <c r="I7" s="560"/>
    </row>
    <row r="8" spans="1:9" s="462" customFormat="1" ht="12.75" customHeight="1">
      <c r="A8" s="232" t="s">
        <v>0</v>
      </c>
      <c r="B8" s="463">
        <v>100</v>
      </c>
      <c r="C8" s="463">
        <v>100</v>
      </c>
      <c r="D8" s="463">
        <v>100</v>
      </c>
      <c r="E8" s="463">
        <v>100</v>
      </c>
      <c r="F8" s="463">
        <v>100</v>
      </c>
      <c r="G8" s="463">
        <v>100</v>
      </c>
      <c r="H8" s="463">
        <v>100</v>
      </c>
      <c r="I8" s="464">
        <v>100</v>
      </c>
    </row>
    <row r="9" spans="1:9" s="462" customFormat="1" ht="12.75" customHeight="1">
      <c r="A9" s="780" t="s">
        <v>859</v>
      </c>
      <c r="B9" s="781">
        <v>81.933279742765279</v>
      </c>
      <c r="C9" s="781">
        <v>85.622377622377627</v>
      </c>
      <c r="D9" s="781">
        <v>72.519628836545323</v>
      </c>
      <c r="E9" s="781">
        <v>80.92369477911646</v>
      </c>
      <c r="F9" s="781">
        <v>67.884828349944627</v>
      </c>
      <c r="G9" s="781">
        <v>70.876531573986796</v>
      </c>
      <c r="H9" s="781">
        <v>72.862029646522231</v>
      </c>
      <c r="I9" s="782">
        <v>77.41935483870968</v>
      </c>
    </row>
    <row r="10" spans="1:9" s="462" customFormat="1" ht="12.75" customHeight="1">
      <c r="A10" s="232" t="s">
        <v>860</v>
      </c>
      <c r="B10" s="465">
        <v>4.883440514469453</v>
      </c>
      <c r="C10" s="465">
        <v>4.27972027972028</v>
      </c>
      <c r="D10" s="465">
        <v>6.4239828693790146</v>
      </c>
      <c r="E10" s="465">
        <v>4.618473895582329</v>
      </c>
      <c r="F10" s="465">
        <v>7.4197120708748621</v>
      </c>
      <c r="G10" s="465">
        <v>6.4090480678605095</v>
      </c>
      <c r="H10" s="465">
        <v>6.3854047890535917</v>
      </c>
      <c r="I10" s="466">
        <v>6.4516129032258061</v>
      </c>
    </row>
    <row r="11" spans="1:9" s="462" customFormat="1" ht="12.75" customHeight="1">
      <c r="A11" s="780" t="s">
        <v>861</v>
      </c>
      <c r="B11" s="781">
        <v>13.183279742765272</v>
      </c>
      <c r="C11" s="781">
        <v>10.097902097902098</v>
      </c>
      <c r="D11" s="781">
        <v>21.05638829407566</v>
      </c>
      <c r="E11" s="781">
        <v>14.457831325301203</v>
      </c>
      <c r="F11" s="781">
        <v>24.695459579180508</v>
      </c>
      <c r="G11" s="781">
        <v>22.714420358152687</v>
      </c>
      <c r="H11" s="781">
        <v>20.752565564424174</v>
      </c>
      <c r="I11" s="782">
        <v>16.129032258064516</v>
      </c>
    </row>
    <row r="12" spans="1:9" ht="15">
      <c r="A12" s="540" t="s">
        <v>862</v>
      </c>
      <c r="B12" s="560"/>
      <c r="C12" s="560"/>
      <c r="D12" s="560"/>
      <c r="E12" s="560"/>
      <c r="F12" s="560"/>
      <c r="G12" s="560"/>
      <c r="H12" s="560"/>
      <c r="I12" s="560"/>
    </row>
    <row r="13" spans="1:9" s="462" customFormat="1" ht="12.75" customHeight="1">
      <c r="A13" s="232" t="s">
        <v>0</v>
      </c>
      <c r="B13" s="463">
        <v>100</v>
      </c>
      <c r="C13" s="463">
        <v>100</v>
      </c>
      <c r="D13" s="463">
        <v>100</v>
      </c>
      <c r="E13" s="463">
        <v>100</v>
      </c>
      <c r="F13" s="463">
        <v>100</v>
      </c>
      <c r="G13" s="463">
        <v>100</v>
      </c>
      <c r="H13" s="463">
        <v>100</v>
      </c>
      <c r="I13" s="464">
        <v>100</v>
      </c>
    </row>
    <row r="14" spans="1:9" s="462" customFormat="1" ht="12.75" customHeight="1">
      <c r="A14" s="780" t="s">
        <v>859</v>
      </c>
      <c r="B14" s="781">
        <v>58.262967430639321</v>
      </c>
      <c r="C14" s="781">
        <v>59.574468085106382</v>
      </c>
      <c r="D14" s="781">
        <v>57.048458149779734</v>
      </c>
      <c r="E14" s="781">
        <v>68.75</v>
      </c>
      <c r="F14" s="781">
        <v>53.372434017595303</v>
      </c>
      <c r="G14" s="781">
        <v>56.720430107526887</v>
      </c>
      <c r="H14" s="781">
        <v>57.961783439490446</v>
      </c>
      <c r="I14" s="782">
        <v>59.259259259259252</v>
      </c>
    </row>
    <row r="15" spans="1:9" s="462" customFormat="1" ht="12.75" customHeight="1">
      <c r="A15" s="232" t="s">
        <v>860</v>
      </c>
      <c r="B15" s="465">
        <v>9.8914354644149576</v>
      </c>
      <c r="C15" s="465">
        <v>10.638297872340425</v>
      </c>
      <c r="D15" s="465">
        <v>9.030837004405285</v>
      </c>
      <c r="E15" s="465">
        <v>6.25</v>
      </c>
      <c r="F15" s="465">
        <v>10.263929618768328</v>
      </c>
      <c r="G15" s="465">
        <v>8.870967741935484</v>
      </c>
      <c r="H15" s="465">
        <v>8.9171974522292992</v>
      </c>
      <c r="I15" s="466">
        <v>11.111111111111111</v>
      </c>
    </row>
    <row r="16" spans="1:9" s="462" customFormat="1" ht="12.75" customHeight="1">
      <c r="A16" s="780" t="s">
        <v>861</v>
      </c>
      <c r="B16" s="781">
        <v>31.966224366706875</v>
      </c>
      <c r="C16" s="781">
        <v>29.787234042553191</v>
      </c>
      <c r="D16" s="781">
        <v>33.70044052863436</v>
      </c>
      <c r="E16" s="781">
        <v>25.892857142857146</v>
      </c>
      <c r="F16" s="781">
        <v>36.363636363636367</v>
      </c>
      <c r="G16" s="781">
        <v>34.408602150537639</v>
      </c>
      <c r="H16" s="781">
        <v>32.802547770700635</v>
      </c>
      <c r="I16" s="782">
        <v>30.864197530864196</v>
      </c>
    </row>
    <row r="17" spans="1:9" ht="15">
      <c r="A17" s="540" t="s">
        <v>863</v>
      </c>
      <c r="B17" s="560"/>
      <c r="C17" s="560"/>
      <c r="D17" s="560"/>
      <c r="E17" s="560"/>
      <c r="F17" s="560"/>
      <c r="G17" s="560"/>
      <c r="H17" s="560"/>
      <c r="I17" s="560"/>
    </row>
    <row r="18" spans="1:9" s="462" customFormat="1" ht="12.75" customHeight="1">
      <c r="A18" s="232" t="s">
        <v>0</v>
      </c>
      <c r="B18" s="463">
        <v>100</v>
      </c>
      <c r="C18" s="463">
        <v>100</v>
      </c>
      <c r="D18" s="463">
        <v>100</v>
      </c>
      <c r="E18" s="463">
        <v>100</v>
      </c>
      <c r="F18" s="463">
        <v>100</v>
      </c>
      <c r="G18" s="463">
        <v>100</v>
      </c>
      <c r="H18" s="463">
        <v>100</v>
      </c>
      <c r="I18" s="464">
        <v>100</v>
      </c>
    </row>
    <row r="19" spans="1:9" s="462" customFormat="1" ht="12.75" customHeight="1">
      <c r="A19" s="780" t="s">
        <v>859</v>
      </c>
      <c r="B19" s="781">
        <v>85.744308231173378</v>
      </c>
      <c r="C19" s="781">
        <v>87.11547035220687</v>
      </c>
      <c r="D19" s="781">
        <v>80.718954248366018</v>
      </c>
      <c r="E19" s="781">
        <v>84.08163265306122</v>
      </c>
      <c r="F19" s="781">
        <v>78.474114441416901</v>
      </c>
      <c r="G19" s="781">
        <v>80.429594272076372</v>
      </c>
      <c r="H19" s="781">
        <v>81.333333333333329</v>
      </c>
      <c r="I19" s="782">
        <v>81.347150259067362</v>
      </c>
    </row>
    <row r="20" spans="1:9" s="462" customFormat="1" ht="12.75" customHeight="1">
      <c r="A20" s="232" t="s">
        <v>860</v>
      </c>
      <c r="B20" s="465">
        <v>4.4483362521891419</v>
      </c>
      <c r="C20" s="465">
        <v>4.146232724030317</v>
      </c>
      <c r="D20" s="465">
        <v>5.7189542483660132</v>
      </c>
      <c r="E20" s="465">
        <v>4.4897959183673466</v>
      </c>
      <c r="F20" s="465">
        <v>6.5395095367847409</v>
      </c>
      <c r="G20" s="465">
        <v>5.7279236276849641</v>
      </c>
      <c r="H20" s="465">
        <v>5.3333333333333339</v>
      </c>
      <c r="I20" s="466">
        <v>5.6994818652849739</v>
      </c>
    </row>
    <row r="21" spans="1:9" s="462" customFormat="1" ht="12.75" customHeight="1">
      <c r="A21" s="780" t="s">
        <v>861</v>
      </c>
      <c r="B21" s="781">
        <v>9.7723292469352021</v>
      </c>
      <c r="C21" s="781">
        <v>8.7382969237628174</v>
      </c>
      <c r="D21" s="781">
        <v>13.562091503267974</v>
      </c>
      <c r="E21" s="781">
        <v>11.020408163265307</v>
      </c>
      <c r="F21" s="781">
        <v>15.258855585831062</v>
      </c>
      <c r="G21" s="781">
        <v>13.842482100238662</v>
      </c>
      <c r="H21" s="781">
        <v>13.066666666666665</v>
      </c>
      <c r="I21" s="782">
        <v>12.953367875647666</v>
      </c>
    </row>
    <row r="22" spans="1:9" ht="15">
      <c r="A22" s="591" t="s">
        <v>958</v>
      </c>
      <c r="B22" s="560"/>
      <c r="C22" s="560"/>
      <c r="D22" s="560"/>
      <c r="E22" s="560"/>
      <c r="F22" s="560"/>
      <c r="G22" s="560"/>
      <c r="H22" s="560"/>
      <c r="I22" s="560"/>
    </row>
    <row r="23" spans="1:9" s="462" customFormat="1">
      <c r="A23" s="232" t="s">
        <v>0</v>
      </c>
      <c r="B23" s="463">
        <v>100</v>
      </c>
      <c r="C23" s="463">
        <v>100</v>
      </c>
      <c r="D23" s="463">
        <v>100</v>
      </c>
      <c r="E23" s="463">
        <v>100</v>
      </c>
      <c r="F23" s="463">
        <v>100</v>
      </c>
      <c r="G23" s="463">
        <v>100</v>
      </c>
      <c r="H23" s="463">
        <v>100</v>
      </c>
      <c r="I23" s="464">
        <v>100</v>
      </c>
    </row>
    <row r="24" spans="1:9" s="462" customFormat="1">
      <c r="A24" s="780" t="s">
        <v>859</v>
      </c>
      <c r="B24" s="781">
        <v>89.229559748427675</v>
      </c>
      <c r="C24" s="781">
        <v>92.713833157338968</v>
      </c>
      <c r="D24" s="781">
        <v>78.834355828220865</v>
      </c>
      <c r="E24" s="781">
        <v>85.40145985401459</v>
      </c>
      <c r="F24" s="781">
        <v>74.074074074074076</v>
      </c>
      <c r="G24" s="781">
        <v>76.245210727969351</v>
      </c>
      <c r="H24" s="781">
        <v>80.978260869565219</v>
      </c>
      <c r="I24" s="782">
        <v>89.230769230769241</v>
      </c>
    </row>
    <row r="25" spans="1:9" s="462" customFormat="1">
      <c r="A25" s="232" t="s">
        <v>860</v>
      </c>
      <c r="B25" s="465">
        <v>2.5943396226415096</v>
      </c>
      <c r="C25" s="465">
        <v>2.0063357972544877</v>
      </c>
      <c r="D25" s="465">
        <v>4.294478527607362</v>
      </c>
      <c r="E25" s="465">
        <v>3.6496350364963499</v>
      </c>
      <c r="F25" s="465">
        <v>4.2328042328042326</v>
      </c>
      <c r="G25" s="465">
        <v>4.2145593869731801</v>
      </c>
      <c r="H25" s="465">
        <v>3.804347826086957</v>
      </c>
      <c r="I25" s="466" t="s">
        <v>150</v>
      </c>
    </row>
    <row r="26" spans="1:9" s="462" customFormat="1">
      <c r="A26" s="780" t="s">
        <v>861</v>
      </c>
      <c r="B26" s="781">
        <v>8.2547169811320753</v>
      </c>
      <c r="C26" s="781">
        <v>5.1742344244984162</v>
      </c>
      <c r="D26" s="781">
        <v>17.177914110429448</v>
      </c>
      <c r="E26" s="781">
        <v>10.948905109489052</v>
      </c>
      <c r="F26" s="781">
        <v>21.693121693121693</v>
      </c>
      <c r="G26" s="781">
        <v>19.540229885057471</v>
      </c>
      <c r="H26" s="781">
        <v>15.217391304347828</v>
      </c>
      <c r="I26" s="782" t="s">
        <v>150</v>
      </c>
    </row>
    <row r="27" spans="1:9" ht="15">
      <c r="A27" s="591" t="s">
        <v>959</v>
      </c>
      <c r="B27" s="560"/>
      <c r="C27" s="560"/>
      <c r="D27" s="560"/>
      <c r="E27" s="560"/>
      <c r="F27" s="560"/>
      <c r="G27" s="560"/>
      <c r="H27" s="560"/>
      <c r="I27" s="560"/>
    </row>
    <row r="28" spans="1:9" s="462" customFormat="1" ht="12.75" customHeight="1">
      <c r="A28" s="232" t="s">
        <v>0</v>
      </c>
      <c r="B28" s="463">
        <v>100</v>
      </c>
      <c r="C28" s="463">
        <v>100</v>
      </c>
      <c r="D28" s="463">
        <v>100</v>
      </c>
      <c r="E28" s="463" t="s">
        <v>150</v>
      </c>
      <c r="F28" s="463">
        <v>100</v>
      </c>
      <c r="G28" s="463">
        <v>100</v>
      </c>
      <c r="H28" s="463" t="s">
        <v>150</v>
      </c>
      <c r="I28" s="464" t="s">
        <v>150</v>
      </c>
    </row>
    <row r="29" spans="1:9" s="462" customFormat="1" ht="12.75" customHeight="1">
      <c r="A29" s="780" t="s">
        <v>859</v>
      </c>
      <c r="B29" s="781">
        <v>60</v>
      </c>
      <c r="C29" s="781">
        <v>60</v>
      </c>
      <c r="D29" s="781">
        <v>60</v>
      </c>
      <c r="E29" s="781" t="s">
        <v>150</v>
      </c>
      <c r="F29" s="781" t="s">
        <v>150</v>
      </c>
      <c r="G29" s="781" t="s">
        <v>150</v>
      </c>
      <c r="H29" s="781" t="s">
        <v>150</v>
      </c>
      <c r="I29" s="782" t="s">
        <v>150</v>
      </c>
    </row>
    <row r="30" spans="1:9" s="462" customFormat="1" ht="12.75" customHeight="1">
      <c r="A30" s="232" t="s">
        <v>860</v>
      </c>
      <c r="B30" s="465" t="s">
        <v>150</v>
      </c>
      <c r="C30" s="465" t="s">
        <v>150</v>
      </c>
      <c r="D30" s="465" t="s">
        <v>150</v>
      </c>
      <c r="E30" s="465" t="s">
        <v>150</v>
      </c>
      <c r="F30" s="465" t="s">
        <v>150</v>
      </c>
      <c r="G30" s="465" t="s">
        <v>150</v>
      </c>
      <c r="H30" s="465" t="s">
        <v>150</v>
      </c>
      <c r="I30" s="466" t="s">
        <v>150</v>
      </c>
    </row>
    <row r="31" spans="1:9" s="462" customFormat="1" ht="12.75" customHeight="1">
      <c r="A31" s="783" t="s">
        <v>861</v>
      </c>
      <c r="B31" s="784">
        <v>35</v>
      </c>
      <c r="C31" s="784" t="s">
        <v>150</v>
      </c>
      <c r="D31" s="784" t="s">
        <v>150</v>
      </c>
      <c r="E31" s="784" t="s">
        <v>150</v>
      </c>
      <c r="F31" s="784" t="s">
        <v>150</v>
      </c>
      <c r="G31" s="784" t="s">
        <v>150</v>
      </c>
      <c r="H31" s="784" t="s">
        <v>150</v>
      </c>
      <c r="I31" s="785" t="s">
        <v>150</v>
      </c>
    </row>
    <row r="32" spans="1:9">
      <c r="A32" s="239" t="s">
        <v>865</v>
      </c>
    </row>
    <row r="33" spans="1:1">
      <c r="A33" s="239" t="s">
        <v>855</v>
      </c>
    </row>
  </sheetData>
  <mergeCells count="12">
    <mergeCell ref="I4:I5"/>
    <mergeCell ref="B6:I6"/>
    <mergeCell ref="A2:I2"/>
    <mergeCell ref="A3:A6"/>
    <mergeCell ref="B3:B5"/>
    <mergeCell ref="C3:C5"/>
    <mergeCell ref="D3:D5"/>
    <mergeCell ref="E3:F3"/>
    <mergeCell ref="G3:I3"/>
    <mergeCell ref="E4:E5"/>
    <mergeCell ref="F4:F5"/>
    <mergeCell ref="G4:G5"/>
  </mergeCells>
  <hyperlinks>
    <hyperlink ref="A1" location="Inhalt!A1" display="Zurück zum Inhalt"/>
  </hyperlinks>
  <pageMargins left="0.7" right="0.7" top="0.78740157499999996" bottom="0.78740157499999996"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M58"/>
  <sheetViews>
    <sheetView workbookViewId="0"/>
  </sheetViews>
  <sheetFormatPr baseColWidth="10" defaultRowHeight="15"/>
  <cols>
    <col min="1" max="1" width="20.28515625" customWidth="1"/>
    <col min="2" max="4" width="9.7109375" customWidth="1"/>
    <col min="5" max="12" width="8.28515625" customWidth="1"/>
    <col min="13" max="13" width="9.7109375" customWidth="1"/>
  </cols>
  <sheetData>
    <row r="1" spans="1:13" ht="25.5" customHeight="1">
      <c r="A1" s="963" t="s">
        <v>248</v>
      </c>
      <c r="B1" s="69"/>
    </row>
    <row r="2" spans="1:13" s="279" customFormat="1" ht="30" customHeight="1">
      <c r="A2" s="1257" t="s">
        <v>1118</v>
      </c>
      <c r="B2" s="1258"/>
      <c r="C2" s="1258"/>
      <c r="D2" s="1258"/>
      <c r="E2" s="1258"/>
      <c r="F2" s="1258"/>
      <c r="G2" s="1258"/>
      <c r="H2" s="1258"/>
      <c r="I2" s="1258"/>
      <c r="J2" s="1258"/>
      <c r="K2" s="1258"/>
      <c r="L2" s="1258"/>
      <c r="M2" s="1258"/>
    </row>
    <row r="3" spans="1:13" ht="15" customHeight="1">
      <c r="A3" s="1227" t="s">
        <v>976</v>
      </c>
      <c r="B3" s="1136" t="s">
        <v>0</v>
      </c>
      <c r="C3" s="1136" t="s">
        <v>866</v>
      </c>
      <c r="D3" s="1136"/>
      <c r="E3" s="1136"/>
      <c r="F3" s="1136"/>
      <c r="G3" s="1136"/>
      <c r="H3" s="1136"/>
      <c r="I3" s="1136"/>
      <c r="J3" s="1136"/>
      <c r="K3" s="1136"/>
      <c r="L3" s="1136"/>
      <c r="M3" s="1201"/>
    </row>
    <row r="4" spans="1:13" ht="15" customHeight="1">
      <c r="A4" s="1228"/>
      <c r="B4" s="1136"/>
      <c r="C4" s="1131" t="s">
        <v>58</v>
      </c>
      <c r="D4" s="1136" t="s">
        <v>971</v>
      </c>
      <c r="E4" s="1136" t="s">
        <v>1114</v>
      </c>
      <c r="F4" s="1131"/>
      <c r="G4" s="1131"/>
      <c r="H4" s="1131"/>
      <c r="I4" s="1131"/>
      <c r="J4" s="1131"/>
      <c r="K4" s="1131"/>
      <c r="L4" s="1131"/>
      <c r="M4" s="1201" t="s">
        <v>977</v>
      </c>
    </row>
    <row r="5" spans="1:13" ht="49.5">
      <c r="A5" s="1228"/>
      <c r="B5" s="1136"/>
      <c r="C5" s="1131"/>
      <c r="D5" s="1131"/>
      <c r="E5" s="538" t="s">
        <v>849</v>
      </c>
      <c r="F5" s="538" t="s">
        <v>850</v>
      </c>
      <c r="G5" s="570" t="s">
        <v>968</v>
      </c>
      <c r="H5" s="538" t="s">
        <v>109</v>
      </c>
      <c r="I5" s="538" t="s">
        <v>116</v>
      </c>
      <c r="J5" s="538" t="s">
        <v>123</v>
      </c>
      <c r="K5" s="538" t="s">
        <v>920</v>
      </c>
      <c r="L5" s="570" t="s">
        <v>977</v>
      </c>
      <c r="M5" s="1132"/>
    </row>
    <row r="6" spans="1:13">
      <c r="A6" s="1229"/>
      <c r="B6" s="1230" t="s">
        <v>4</v>
      </c>
      <c r="C6" s="1231"/>
      <c r="D6" s="1231"/>
      <c r="E6" s="1231"/>
      <c r="F6" s="1231"/>
      <c r="G6" s="1231"/>
      <c r="H6" s="1231"/>
      <c r="I6" s="1231"/>
      <c r="J6" s="1231"/>
      <c r="K6" s="1231"/>
      <c r="L6" s="1231"/>
      <c r="M6" s="1232"/>
    </row>
    <row r="7" spans="1:13" ht="12.75" customHeight="1">
      <c r="A7" s="256" t="s">
        <v>2</v>
      </c>
      <c r="B7" s="786">
        <v>487329</v>
      </c>
      <c r="C7" s="786">
        <v>440397</v>
      </c>
      <c r="D7" s="786">
        <v>46776</v>
      </c>
      <c r="E7" s="786">
        <v>7113</v>
      </c>
      <c r="F7" s="786">
        <v>5928</v>
      </c>
      <c r="G7" s="786">
        <v>18513</v>
      </c>
      <c r="H7" s="786">
        <v>4869</v>
      </c>
      <c r="I7" s="786">
        <v>1065</v>
      </c>
      <c r="J7" s="786">
        <v>8130</v>
      </c>
      <c r="K7" s="786">
        <v>45</v>
      </c>
      <c r="L7" s="786">
        <v>1245</v>
      </c>
      <c r="M7" s="787">
        <v>156</v>
      </c>
    </row>
    <row r="8" spans="1:13" ht="12.75" customHeight="1">
      <c r="A8" s="663" t="s">
        <v>848</v>
      </c>
      <c r="B8" s="788">
        <v>274230</v>
      </c>
      <c r="C8" s="788">
        <v>255492</v>
      </c>
      <c r="D8" s="788">
        <v>18696</v>
      </c>
      <c r="E8" s="788">
        <v>3852</v>
      </c>
      <c r="F8" s="788">
        <v>2595</v>
      </c>
      <c r="G8" s="788">
        <v>8574</v>
      </c>
      <c r="H8" s="788">
        <v>840</v>
      </c>
      <c r="I8" s="788">
        <v>528</v>
      </c>
      <c r="J8" s="788">
        <v>2268</v>
      </c>
      <c r="K8" s="788">
        <v>21</v>
      </c>
      <c r="L8" s="788">
        <v>24</v>
      </c>
      <c r="M8" s="789">
        <v>42</v>
      </c>
    </row>
    <row r="9" spans="1:13" ht="12.75" customHeight="1">
      <c r="A9" s="272" t="s">
        <v>867</v>
      </c>
      <c r="B9" s="275">
        <v>112860</v>
      </c>
      <c r="C9" s="275">
        <v>103521</v>
      </c>
      <c r="D9" s="275">
        <v>9318</v>
      </c>
      <c r="E9" s="275">
        <v>1341</v>
      </c>
      <c r="F9" s="275">
        <v>1305</v>
      </c>
      <c r="G9" s="275">
        <v>3444</v>
      </c>
      <c r="H9" s="275">
        <v>627</v>
      </c>
      <c r="I9" s="275">
        <v>321</v>
      </c>
      <c r="J9" s="275">
        <v>1092</v>
      </c>
      <c r="K9" s="275">
        <v>9</v>
      </c>
      <c r="L9" s="275">
        <v>1182</v>
      </c>
      <c r="M9" s="276">
        <v>21</v>
      </c>
    </row>
    <row r="10" spans="1:13" ht="14.25" customHeight="1">
      <c r="A10" s="743" t="s">
        <v>967</v>
      </c>
      <c r="B10" s="788">
        <v>100239</v>
      </c>
      <c r="C10" s="788">
        <v>81384</v>
      </c>
      <c r="D10" s="788">
        <v>18762</v>
      </c>
      <c r="E10" s="788">
        <v>1920</v>
      </c>
      <c r="F10" s="788">
        <v>2028</v>
      </c>
      <c r="G10" s="788">
        <v>6495</v>
      </c>
      <c r="H10" s="788">
        <v>3402</v>
      </c>
      <c r="I10" s="788">
        <v>216</v>
      </c>
      <c r="J10" s="788">
        <v>4770</v>
      </c>
      <c r="K10" s="788">
        <v>15</v>
      </c>
      <c r="L10" s="788">
        <v>42</v>
      </c>
      <c r="M10" s="789">
        <v>93</v>
      </c>
    </row>
    <row r="11" spans="1:13" ht="12.75" customHeight="1">
      <c r="A11" s="261" t="s">
        <v>65</v>
      </c>
      <c r="B11" s="275">
        <v>119052</v>
      </c>
      <c r="C11" s="275">
        <v>102873</v>
      </c>
      <c r="D11" s="275">
        <v>16182</v>
      </c>
      <c r="E11" s="275">
        <v>2730</v>
      </c>
      <c r="F11" s="275">
        <v>2301</v>
      </c>
      <c r="G11" s="275">
        <v>6078</v>
      </c>
      <c r="H11" s="275">
        <v>1854</v>
      </c>
      <c r="I11" s="275">
        <v>390</v>
      </c>
      <c r="J11" s="275">
        <v>2784</v>
      </c>
      <c r="K11" s="275">
        <v>15</v>
      </c>
      <c r="L11" s="275">
        <v>27</v>
      </c>
      <c r="M11" s="276">
        <v>0</v>
      </c>
    </row>
    <row r="12" spans="1:13" ht="12.75" customHeight="1">
      <c r="A12" s="663" t="s">
        <v>848</v>
      </c>
      <c r="B12" s="788">
        <v>75492</v>
      </c>
      <c r="C12" s="788">
        <v>68373</v>
      </c>
      <c r="D12" s="788">
        <v>7122</v>
      </c>
      <c r="E12" s="788">
        <v>1482</v>
      </c>
      <c r="F12" s="788">
        <v>1089</v>
      </c>
      <c r="G12" s="788">
        <v>3321</v>
      </c>
      <c r="H12" s="788">
        <v>300</v>
      </c>
      <c r="I12" s="788">
        <v>183</v>
      </c>
      <c r="J12" s="788">
        <v>726</v>
      </c>
      <c r="K12" s="788">
        <v>12</v>
      </c>
      <c r="L12" s="788">
        <v>9</v>
      </c>
      <c r="M12" s="789">
        <v>0</v>
      </c>
    </row>
    <row r="13" spans="1:13" ht="12.75" customHeight="1">
      <c r="A13" s="272" t="s">
        <v>867</v>
      </c>
      <c r="B13" s="275">
        <v>27750</v>
      </c>
      <c r="C13" s="275">
        <v>24387</v>
      </c>
      <c r="D13" s="275">
        <v>3363</v>
      </c>
      <c r="E13" s="275">
        <v>663</v>
      </c>
      <c r="F13" s="275">
        <v>597</v>
      </c>
      <c r="G13" s="275">
        <v>1350</v>
      </c>
      <c r="H13" s="275">
        <v>252</v>
      </c>
      <c r="I13" s="275">
        <v>150</v>
      </c>
      <c r="J13" s="275">
        <v>351</v>
      </c>
      <c r="K13" s="275">
        <v>3</v>
      </c>
      <c r="L13" s="275">
        <v>0</v>
      </c>
      <c r="M13" s="276">
        <v>0</v>
      </c>
    </row>
    <row r="14" spans="1:13" ht="14.25" customHeight="1">
      <c r="A14" s="743" t="s">
        <v>967</v>
      </c>
      <c r="B14" s="788">
        <v>15810</v>
      </c>
      <c r="C14" s="788">
        <v>10113</v>
      </c>
      <c r="D14" s="788">
        <v>5697</v>
      </c>
      <c r="E14" s="788">
        <v>585</v>
      </c>
      <c r="F14" s="788">
        <v>618</v>
      </c>
      <c r="G14" s="788">
        <v>1407</v>
      </c>
      <c r="H14" s="788">
        <v>1305</v>
      </c>
      <c r="I14" s="788">
        <v>60</v>
      </c>
      <c r="J14" s="788">
        <v>1707</v>
      </c>
      <c r="K14" s="788">
        <v>0</v>
      </c>
      <c r="L14" s="788">
        <v>15</v>
      </c>
      <c r="M14" s="789">
        <v>0</v>
      </c>
    </row>
    <row r="15" spans="1:13" ht="12.75" customHeight="1">
      <c r="A15" s="261" t="s">
        <v>10</v>
      </c>
      <c r="B15" s="275">
        <v>16086</v>
      </c>
      <c r="C15" s="275">
        <v>15810</v>
      </c>
      <c r="D15" s="275">
        <v>276</v>
      </c>
      <c r="E15" s="275">
        <v>48</v>
      </c>
      <c r="F15" s="275">
        <v>105</v>
      </c>
      <c r="G15" s="275">
        <v>60</v>
      </c>
      <c r="H15" s="275">
        <v>12</v>
      </c>
      <c r="I15" s="275">
        <v>24</v>
      </c>
      <c r="J15" s="275">
        <v>27</v>
      </c>
      <c r="K15" s="275">
        <v>0</v>
      </c>
      <c r="L15" s="275">
        <v>0</v>
      </c>
      <c r="M15" s="276">
        <v>0</v>
      </c>
    </row>
    <row r="16" spans="1:13" ht="12.75" customHeight="1">
      <c r="A16" s="663" t="s">
        <v>848</v>
      </c>
      <c r="B16" s="788">
        <v>8454</v>
      </c>
      <c r="C16" s="788">
        <v>8283</v>
      </c>
      <c r="D16" s="788">
        <v>171</v>
      </c>
      <c r="E16" s="788">
        <v>45</v>
      </c>
      <c r="F16" s="788">
        <v>66</v>
      </c>
      <c r="G16" s="788">
        <v>24</v>
      </c>
      <c r="H16" s="788">
        <v>6</v>
      </c>
      <c r="I16" s="788">
        <v>15</v>
      </c>
      <c r="J16" s="788">
        <v>15</v>
      </c>
      <c r="K16" s="788">
        <v>0</v>
      </c>
      <c r="L16" s="788">
        <v>0</v>
      </c>
      <c r="M16" s="789">
        <v>0</v>
      </c>
    </row>
    <row r="17" spans="1:13" ht="12.75" customHeight="1">
      <c r="A17" s="272" t="s">
        <v>867</v>
      </c>
      <c r="B17" s="275">
        <v>5307</v>
      </c>
      <c r="C17" s="275">
        <v>5226</v>
      </c>
      <c r="D17" s="275">
        <v>81</v>
      </c>
      <c r="E17" s="275">
        <v>3</v>
      </c>
      <c r="F17" s="275">
        <v>27</v>
      </c>
      <c r="G17" s="275">
        <v>27</v>
      </c>
      <c r="H17" s="275">
        <v>6</v>
      </c>
      <c r="I17" s="275">
        <v>6</v>
      </c>
      <c r="J17" s="275">
        <v>9</v>
      </c>
      <c r="K17" s="275">
        <v>0</v>
      </c>
      <c r="L17" s="275">
        <v>0</v>
      </c>
      <c r="M17" s="276">
        <v>0</v>
      </c>
    </row>
    <row r="18" spans="1:13" ht="14.25" customHeight="1">
      <c r="A18" s="743" t="s">
        <v>967</v>
      </c>
      <c r="B18" s="788">
        <v>2322</v>
      </c>
      <c r="C18" s="788">
        <v>2301</v>
      </c>
      <c r="D18" s="788">
        <v>24</v>
      </c>
      <c r="E18" s="788">
        <v>0</v>
      </c>
      <c r="F18" s="788">
        <v>12</v>
      </c>
      <c r="G18" s="788">
        <v>9</v>
      </c>
      <c r="H18" s="788">
        <v>0</v>
      </c>
      <c r="I18" s="788">
        <v>0</v>
      </c>
      <c r="J18" s="788">
        <v>3</v>
      </c>
      <c r="K18" s="788">
        <v>0</v>
      </c>
      <c r="L18" s="788">
        <v>0</v>
      </c>
      <c r="M18" s="789">
        <v>0</v>
      </c>
    </row>
    <row r="19" spans="1:13" ht="12.75" customHeight="1">
      <c r="A19" s="261" t="s">
        <v>11</v>
      </c>
      <c r="B19" s="275">
        <v>9438</v>
      </c>
      <c r="C19" s="275">
        <v>8007</v>
      </c>
      <c r="D19" s="275">
        <v>1413</v>
      </c>
      <c r="E19" s="275">
        <v>111</v>
      </c>
      <c r="F19" s="275">
        <v>144</v>
      </c>
      <c r="G19" s="275">
        <v>690</v>
      </c>
      <c r="H19" s="275">
        <v>261</v>
      </c>
      <c r="I19" s="275">
        <v>30</v>
      </c>
      <c r="J19" s="275">
        <v>177</v>
      </c>
      <c r="K19" s="275">
        <v>0</v>
      </c>
      <c r="L19" s="275">
        <v>18</v>
      </c>
      <c r="M19" s="276">
        <v>18</v>
      </c>
    </row>
    <row r="20" spans="1:13" ht="12.75" customHeight="1">
      <c r="A20" s="663" t="s">
        <v>848</v>
      </c>
      <c r="B20" s="788">
        <v>5778</v>
      </c>
      <c r="C20" s="788">
        <v>5325</v>
      </c>
      <c r="D20" s="788">
        <v>447</v>
      </c>
      <c r="E20" s="788">
        <v>54</v>
      </c>
      <c r="F20" s="788">
        <v>39</v>
      </c>
      <c r="G20" s="788">
        <v>249</v>
      </c>
      <c r="H20" s="788">
        <v>30</v>
      </c>
      <c r="I20" s="788">
        <v>12</v>
      </c>
      <c r="J20" s="788">
        <v>60</v>
      </c>
      <c r="K20" s="788">
        <v>0</v>
      </c>
      <c r="L20" s="788">
        <v>6</v>
      </c>
      <c r="M20" s="789">
        <v>6</v>
      </c>
    </row>
    <row r="21" spans="1:13" ht="12.75" customHeight="1">
      <c r="A21" s="272" t="s">
        <v>867</v>
      </c>
      <c r="B21" s="275">
        <v>1359</v>
      </c>
      <c r="C21" s="275">
        <v>1182</v>
      </c>
      <c r="D21" s="275">
        <v>174</v>
      </c>
      <c r="E21" s="275">
        <v>12</v>
      </c>
      <c r="F21" s="275">
        <v>9</v>
      </c>
      <c r="G21" s="275">
        <v>111</v>
      </c>
      <c r="H21" s="275">
        <v>15</v>
      </c>
      <c r="I21" s="275">
        <v>6</v>
      </c>
      <c r="J21" s="275">
        <v>24</v>
      </c>
      <c r="K21" s="275">
        <v>0</v>
      </c>
      <c r="L21" s="275">
        <v>3</v>
      </c>
      <c r="M21" s="276">
        <v>3</v>
      </c>
    </row>
    <row r="22" spans="1:13" ht="14.25" customHeight="1">
      <c r="A22" s="743" t="s">
        <v>967</v>
      </c>
      <c r="B22" s="788">
        <v>2301</v>
      </c>
      <c r="C22" s="788">
        <v>1503</v>
      </c>
      <c r="D22" s="788">
        <v>789</v>
      </c>
      <c r="E22" s="788">
        <v>45</v>
      </c>
      <c r="F22" s="788">
        <v>96</v>
      </c>
      <c r="G22" s="788">
        <v>330</v>
      </c>
      <c r="H22" s="788">
        <v>216</v>
      </c>
      <c r="I22" s="788">
        <v>12</v>
      </c>
      <c r="J22" s="788">
        <v>93</v>
      </c>
      <c r="K22" s="788">
        <v>0</v>
      </c>
      <c r="L22" s="788">
        <v>9</v>
      </c>
      <c r="M22" s="789">
        <v>9</v>
      </c>
    </row>
    <row r="23" spans="1:13" ht="12.75" customHeight="1">
      <c r="A23" s="261" t="s">
        <v>12</v>
      </c>
      <c r="B23" s="275">
        <v>22569</v>
      </c>
      <c r="C23" s="275">
        <v>18579</v>
      </c>
      <c r="D23" s="275">
        <v>3990</v>
      </c>
      <c r="E23" s="275">
        <v>327</v>
      </c>
      <c r="F23" s="275">
        <v>294</v>
      </c>
      <c r="G23" s="275">
        <v>1089</v>
      </c>
      <c r="H23" s="275">
        <v>390</v>
      </c>
      <c r="I23" s="275">
        <v>99</v>
      </c>
      <c r="J23" s="275">
        <v>606</v>
      </c>
      <c r="K23" s="275">
        <v>0</v>
      </c>
      <c r="L23" s="275">
        <v>1182</v>
      </c>
      <c r="M23" s="276">
        <v>0</v>
      </c>
    </row>
    <row r="24" spans="1:13" ht="12.75" customHeight="1">
      <c r="A24" s="663" t="s">
        <v>848</v>
      </c>
      <c r="B24" s="788">
        <v>13698</v>
      </c>
      <c r="C24" s="788">
        <v>12342</v>
      </c>
      <c r="D24" s="788">
        <v>1353</v>
      </c>
      <c r="E24" s="788">
        <v>210</v>
      </c>
      <c r="F24" s="788">
        <v>177</v>
      </c>
      <c r="G24" s="788">
        <v>561</v>
      </c>
      <c r="H24" s="788">
        <v>102</v>
      </c>
      <c r="I24" s="788">
        <v>54</v>
      </c>
      <c r="J24" s="788">
        <v>249</v>
      </c>
      <c r="K24" s="788">
        <v>0</v>
      </c>
      <c r="L24" s="788">
        <v>3</v>
      </c>
      <c r="M24" s="789">
        <v>0</v>
      </c>
    </row>
    <row r="25" spans="1:13" ht="12.75" customHeight="1">
      <c r="A25" s="272" t="s">
        <v>867</v>
      </c>
      <c r="B25" s="275">
        <v>5709</v>
      </c>
      <c r="C25" s="275">
        <v>4170</v>
      </c>
      <c r="D25" s="275">
        <v>1539</v>
      </c>
      <c r="E25" s="275">
        <v>48</v>
      </c>
      <c r="F25" s="275">
        <v>36</v>
      </c>
      <c r="G25" s="275">
        <v>165</v>
      </c>
      <c r="H25" s="275">
        <v>18</v>
      </c>
      <c r="I25" s="275">
        <v>18</v>
      </c>
      <c r="J25" s="275">
        <v>78</v>
      </c>
      <c r="K25" s="275">
        <v>0</v>
      </c>
      <c r="L25" s="275">
        <v>1176</v>
      </c>
      <c r="M25" s="276">
        <v>0</v>
      </c>
    </row>
    <row r="26" spans="1:13" ht="14.25" customHeight="1">
      <c r="A26" s="743" t="s">
        <v>967</v>
      </c>
      <c r="B26" s="788">
        <v>3165</v>
      </c>
      <c r="C26" s="788">
        <v>2067</v>
      </c>
      <c r="D26" s="788">
        <v>1098</v>
      </c>
      <c r="E26" s="788">
        <v>72</v>
      </c>
      <c r="F26" s="788">
        <v>81</v>
      </c>
      <c r="G26" s="788">
        <v>363</v>
      </c>
      <c r="H26" s="788">
        <v>270</v>
      </c>
      <c r="I26" s="788">
        <v>27</v>
      </c>
      <c r="J26" s="788">
        <v>279</v>
      </c>
      <c r="K26" s="788">
        <v>0</v>
      </c>
      <c r="L26" s="788">
        <v>3</v>
      </c>
      <c r="M26" s="789">
        <v>0</v>
      </c>
    </row>
    <row r="27" spans="1:13" ht="12.75" customHeight="1">
      <c r="A27" s="261" t="s">
        <v>13</v>
      </c>
      <c r="B27" s="275">
        <v>63969</v>
      </c>
      <c r="C27" s="275">
        <v>53250</v>
      </c>
      <c r="D27" s="275">
        <v>10719</v>
      </c>
      <c r="E27" s="275">
        <v>1767</v>
      </c>
      <c r="F27" s="275">
        <v>1287</v>
      </c>
      <c r="G27" s="275">
        <v>4395</v>
      </c>
      <c r="H27" s="275">
        <v>1599</v>
      </c>
      <c r="I27" s="275">
        <v>192</v>
      </c>
      <c r="J27" s="275">
        <v>1569</v>
      </c>
      <c r="K27" s="275">
        <v>9</v>
      </c>
      <c r="L27" s="275">
        <v>15</v>
      </c>
      <c r="M27" s="276">
        <v>0</v>
      </c>
    </row>
    <row r="28" spans="1:13" ht="12.75" customHeight="1">
      <c r="A28" s="663" t="s">
        <v>848</v>
      </c>
      <c r="B28" s="788">
        <v>35628</v>
      </c>
      <c r="C28" s="788">
        <v>31452</v>
      </c>
      <c r="D28" s="788">
        <v>4176</v>
      </c>
      <c r="E28" s="788">
        <v>882</v>
      </c>
      <c r="F28" s="788">
        <v>462</v>
      </c>
      <c r="G28" s="788">
        <v>2055</v>
      </c>
      <c r="H28" s="788">
        <v>264</v>
      </c>
      <c r="I28" s="788">
        <v>78</v>
      </c>
      <c r="J28" s="788">
        <v>432</v>
      </c>
      <c r="K28" s="788">
        <v>0</v>
      </c>
      <c r="L28" s="788">
        <v>6</v>
      </c>
      <c r="M28" s="789">
        <v>0</v>
      </c>
    </row>
    <row r="29" spans="1:13" ht="12.75" customHeight="1">
      <c r="A29" s="272" t="s">
        <v>867</v>
      </c>
      <c r="B29" s="275">
        <v>16017</v>
      </c>
      <c r="C29" s="275">
        <v>14013</v>
      </c>
      <c r="D29" s="275">
        <v>2004</v>
      </c>
      <c r="E29" s="275">
        <v>318</v>
      </c>
      <c r="F29" s="275">
        <v>345</v>
      </c>
      <c r="G29" s="275">
        <v>792</v>
      </c>
      <c r="H29" s="275">
        <v>222</v>
      </c>
      <c r="I29" s="275">
        <v>66</v>
      </c>
      <c r="J29" s="275">
        <v>258</v>
      </c>
      <c r="K29" s="275">
        <v>3</v>
      </c>
      <c r="L29" s="275">
        <v>0</v>
      </c>
      <c r="M29" s="276">
        <v>0</v>
      </c>
    </row>
    <row r="30" spans="1:13" ht="14.25" customHeight="1">
      <c r="A30" s="743" t="s">
        <v>967</v>
      </c>
      <c r="B30" s="788">
        <v>12324</v>
      </c>
      <c r="C30" s="788">
        <v>7785</v>
      </c>
      <c r="D30" s="788">
        <v>4539</v>
      </c>
      <c r="E30" s="788">
        <v>570</v>
      </c>
      <c r="F30" s="788">
        <v>480</v>
      </c>
      <c r="G30" s="788">
        <v>1548</v>
      </c>
      <c r="H30" s="788">
        <v>1116</v>
      </c>
      <c r="I30" s="788">
        <v>48</v>
      </c>
      <c r="J30" s="788">
        <v>876</v>
      </c>
      <c r="K30" s="788">
        <v>6</v>
      </c>
      <c r="L30" s="788">
        <v>9</v>
      </c>
      <c r="M30" s="789">
        <v>0</v>
      </c>
    </row>
    <row r="31" spans="1:13" ht="12.75" customHeight="1">
      <c r="A31" s="261" t="s">
        <v>67</v>
      </c>
      <c r="B31" s="275">
        <v>104898</v>
      </c>
      <c r="C31" s="275">
        <v>98913</v>
      </c>
      <c r="D31" s="275">
        <v>5874</v>
      </c>
      <c r="E31" s="275">
        <v>810</v>
      </c>
      <c r="F31" s="275">
        <v>669</v>
      </c>
      <c r="G31" s="275">
        <v>2913</v>
      </c>
      <c r="H31" s="275">
        <v>225</v>
      </c>
      <c r="I31" s="275">
        <v>126</v>
      </c>
      <c r="J31" s="275">
        <v>1131</v>
      </c>
      <c r="K31" s="275">
        <v>0</v>
      </c>
      <c r="L31" s="275">
        <v>0</v>
      </c>
      <c r="M31" s="276">
        <v>114</v>
      </c>
    </row>
    <row r="32" spans="1:13" ht="12.75" customHeight="1">
      <c r="A32" s="663" t="s">
        <v>848</v>
      </c>
      <c r="B32" s="788">
        <v>54537</v>
      </c>
      <c r="C32" s="788">
        <v>52377</v>
      </c>
      <c r="D32" s="788">
        <v>2136</v>
      </c>
      <c r="E32" s="788">
        <v>387</v>
      </c>
      <c r="F32" s="788">
        <v>237</v>
      </c>
      <c r="G32" s="788">
        <v>1092</v>
      </c>
      <c r="H32" s="788">
        <v>51</v>
      </c>
      <c r="I32" s="788">
        <v>81</v>
      </c>
      <c r="J32" s="788">
        <v>288</v>
      </c>
      <c r="K32" s="788">
        <v>0</v>
      </c>
      <c r="L32" s="788">
        <v>0</v>
      </c>
      <c r="M32" s="789">
        <v>24</v>
      </c>
    </row>
    <row r="33" spans="1:13" ht="12.75" customHeight="1">
      <c r="A33" s="272" t="s">
        <v>867</v>
      </c>
      <c r="B33" s="275">
        <v>17154</v>
      </c>
      <c r="C33" s="275">
        <v>16476</v>
      </c>
      <c r="D33" s="275">
        <v>660</v>
      </c>
      <c r="E33" s="275">
        <v>99</v>
      </c>
      <c r="F33" s="275">
        <v>90</v>
      </c>
      <c r="G33" s="275">
        <v>288</v>
      </c>
      <c r="H33" s="275">
        <v>39</v>
      </c>
      <c r="I33" s="275">
        <v>18</v>
      </c>
      <c r="J33" s="275">
        <v>129</v>
      </c>
      <c r="K33" s="275">
        <v>0</v>
      </c>
      <c r="L33" s="275">
        <v>0</v>
      </c>
      <c r="M33" s="276">
        <v>18</v>
      </c>
    </row>
    <row r="34" spans="1:13" ht="14.25" customHeight="1">
      <c r="A34" s="743" t="s">
        <v>967</v>
      </c>
      <c r="B34" s="788">
        <v>33207</v>
      </c>
      <c r="C34" s="788">
        <v>30057</v>
      </c>
      <c r="D34" s="788">
        <v>3078</v>
      </c>
      <c r="E34" s="788">
        <v>324</v>
      </c>
      <c r="F34" s="788">
        <v>342</v>
      </c>
      <c r="G34" s="788">
        <v>1533</v>
      </c>
      <c r="H34" s="788">
        <v>135</v>
      </c>
      <c r="I34" s="788">
        <v>30</v>
      </c>
      <c r="J34" s="788">
        <v>714</v>
      </c>
      <c r="K34" s="788">
        <v>0</v>
      </c>
      <c r="L34" s="788">
        <v>0</v>
      </c>
      <c r="M34" s="789">
        <v>72</v>
      </c>
    </row>
    <row r="35" spans="1:13" ht="12.75" customHeight="1">
      <c r="A35" s="261" t="s">
        <v>16</v>
      </c>
      <c r="B35" s="275">
        <v>46548</v>
      </c>
      <c r="C35" s="275">
        <v>42423</v>
      </c>
      <c r="D35" s="275">
        <v>4104</v>
      </c>
      <c r="E35" s="275">
        <v>762</v>
      </c>
      <c r="F35" s="275">
        <v>537</v>
      </c>
      <c r="G35" s="275">
        <v>2010</v>
      </c>
      <c r="H35" s="275">
        <v>174</v>
      </c>
      <c r="I35" s="275">
        <v>108</v>
      </c>
      <c r="J35" s="275">
        <v>510</v>
      </c>
      <c r="K35" s="275">
        <v>3</v>
      </c>
      <c r="L35" s="275">
        <v>0</v>
      </c>
      <c r="M35" s="276">
        <v>21</v>
      </c>
    </row>
    <row r="36" spans="1:13" ht="12.75" customHeight="1">
      <c r="A36" s="663" t="s">
        <v>848</v>
      </c>
      <c r="B36" s="788">
        <v>25440</v>
      </c>
      <c r="C36" s="788">
        <v>23631</v>
      </c>
      <c r="D36" s="788">
        <v>1800</v>
      </c>
      <c r="E36" s="788">
        <v>399</v>
      </c>
      <c r="F36" s="788">
        <v>225</v>
      </c>
      <c r="G36" s="788">
        <v>846</v>
      </c>
      <c r="H36" s="788">
        <v>57</v>
      </c>
      <c r="I36" s="788">
        <v>57</v>
      </c>
      <c r="J36" s="788">
        <v>213</v>
      </c>
      <c r="K36" s="788">
        <v>3</v>
      </c>
      <c r="L36" s="788">
        <v>0</v>
      </c>
      <c r="M36" s="789">
        <v>9</v>
      </c>
    </row>
    <row r="37" spans="1:13" ht="12.75" customHeight="1">
      <c r="A37" s="272" t="s">
        <v>867</v>
      </c>
      <c r="B37" s="275">
        <v>10248</v>
      </c>
      <c r="C37" s="275">
        <v>9429</v>
      </c>
      <c r="D37" s="275">
        <v>816</v>
      </c>
      <c r="E37" s="275">
        <v>129</v>
      </c>
      <c r="F37" s="275">
        <v>114</v>
      </c>
      <c r="G37" s="275">
        <v>429</v>
      </c>
      <c r="H37" s="275">
        <v>39</v>
      </c>
      <c r="I37" s="275">
        <v>27</v>
      </c>
      <c r="J37" s="275">
        <v>75</v>
      </c>
      <c r="K37" s="275">
        <v>0</v>
      </c>
      <c r="L37" s="275">
        <v>0</v>
      </c>
      <c r="M37" s="276">
        <v>3</v>
      </c>
    </row>
    <row r="38" spans="1:13" ht="14.25" customHeight="1">
      <c r="A38" s="743" t="s">
        <v>967</v>
      </c>
      <c r="B38" s="788">
        <v>10860</v>
      </c>
      <c r="C38" s="788">
        <v>9360</v>
      </c>
      <c r="D38" s="788">
        <v>1491</v>
      </c>
      <c r="E38" s="788">
        <v>234</v>
      </c>
      <c r="F38" s="788">
        <v>198</v>
      </c>
      <c r="G38" s="788">
        <v>732</v>
      </c>
      <c r="H38" s="788">
        <v>78</v>
      </c>
      <c r="I38" s="788">
        <v>24</v>
      </c>
      <c r="J38" s="788">
        <v>222</v>
      </c>
      <c r="K38" s="788">
        <v>0</v>
      </c>
      <c r="L38" s="788">
        <v>0</v>
      </c>
      <c r="M38" s="789">
        <v>9</v>
      </c>
    </row>
    <row r="39" spans="1:13" ht="12.75" customHeight="1">
      <c r="A39" s="261" t="s">
        <v>68</v>
      </c>
      <c r="B39" s="275">
        <v>34233</v>
      </c>
      <c r="C39" s="275">
        <v>32817</v>
      </c>
      <c r="D39" s="275">
        <v>1413</v>
      </c>
      <c r="E39" s="275">
        <v>177</v>
      </c>
      <c r="F39" s="275">
        <v>183</v>
      </c>
      <c r="G39" s="275">
        <v>345</v>
      </c>
      <c r="H39" s="275">
        <v>201</v>
      </c>
      <c r="I39" s="275">
        <v>42</v>
      </c>
      <c r="J39" s="275">
        <v>459</v>
      </c>
      <c r="K39" s="275">
        <v>3</v>
      </c>
      <c r="L39" s="275">
        <v>3</v>
      </c>
      <c r="M39" s="276">
        <v>0</v>
      </c>
    </row>
    <row r="40" spans="1:13" ht="12.75" customHeight="1">
      <c r="A40" s="663" t="s">
        <v>848</v>
      </c>
      <c r="B40" s="788">
        <v>17586</v>
      </c>
      <c r="C40" s="788">
        <v>17112</v>
      </c>
      <c r="D40" s="788">
        <v>474</v>
      </c>
      <c r="E40" s="788">
        <v>126</v>
      </c>
      <c r="F40" s="788">
        <v>78</v>
      </c>
      <c r="G40" s="788">
        <v>120</v>
      </c>
      <c r="H40" s="788">
        <v>15</v>
      </c>
      <c r="I40" s="788">
        <v>21</v>
      </c>
      <c r="J40" s="788">
        <v>111</v>
      </c>
      <c r="K40" s="788">
        <v>3</v>
      </c>
      <c r="L40" s="788">
        <v>0</v>
      </c>
      <c r="M40" s="789">
        <v>0</v>
      </c>
    </row>
    <row r="41" spans="1:13" ht="12.75" customHeight="1">
      <c r="A41" s="272" t="s">
        <v>867</v>
      </c>
      <c r="B41" s="275">
        <v>11118</v>
      </c>
      <c r="C41" s="275">
        <v>10827</v>
      </c>
      <c r="D41" s="275">
        <v>294</v>
      </c>
      <c r="E41" s="275">
        <v>24</v>
      </c>
      <c r="F41" s="275">
        <v>57</v>
      </c>
      <c r="G41" s="275">
        <v>102</v>
      </c>
      <c r="H41" s="275">
        <v>12</v>
      </c>
      <c r="I41" s="275">
        <v>18</v>
      </c>
      <c r="J41" s="275">
        <v>78</v>
      </c>
      <c r="K41" s="275">
        <v>0</v>
      </c>
      <c r="L41" s="275">
        <v>0</v>
      </c>
      <c r="M41" s="276">
        <v>0</v>
      </c>
    </row>
    <row r="42" spans="1:13" ht="14.25" customHeight="1">
      <c r="A42" s="743" t="s">
        <v>967</v>
      </c>
      <c r="B42" s="788">
        <v>5526</v>
      </c>
      <c r="C42" s="788">
        <v>4881</v>
      </c>
      <c r="D42" s="788">
        <v>645</v>
      </c>
      <c r="E42" s="788">
        <v>24</v>
      </c>
      <c r="F42" s="788">
        <v>45</v>
      </c>
      <c r="G42" s="788">
        <v>126</v>
      </c>
      <c r="H42" s="788">
        <v>174</v>
      </c>
      <c r="I42" s="788">
        <v>6</v>
      </c>
      <c r="J42" s="788">
        <v>270</v>
      </c>
      <c r="K42" s="788">
        <v>0</v>
      </c>
      <c r="L42" s="788">
        <v>0</v>
      </c>
      <c r="M42" s="789">
        <v>0</v>
      </c>
    </row>
    <row r="43" spans="1:13" ht="12.75" customHeight="1">
      <c r="A43" s="261" t="s">
        <v>69</v>
      </c>
      <c r="B43" s="275">
        <v>18885</v>
      </c>
      <c r="C43" s="275">
        <v>18480</v>
      </c>
      <c r="D43" s="275">
        <v>402</v>
      </c>
      <c r="E43" s="275">
        <v>114</v>
      </c>
      <c r="F43" s="275">
        <v>72</v>
      </c>
      <c r="G43" s="275">
        <v>114</v>
      </c>
      <c r="H43" s="275">
        <v>15</v>
      </c>
      <c r="I43" s="275">
        <v>9</v>
      </c>
      <c r="J43" s="275">
        <v>81</v>
      </c>
      <c r="K43" s="275">
        <v>0</v>
      </c>
      <c r="L43" s="275">
        <v>0</v>
      </c>
      <c r="M43" s="276">
        <v>3</v>
      </c>
    </row>
    <row r="44" spans="1:13" ht="12.75" customHeight="1">
      <c r="A44" s="663" t="s">
        <v>848</v>
      </c>
      <c r="B44" s="788">
        <v>9990</v>
      </c>
      <c r="C44" s="788">
        <v>9744</v>
      </c>
      <c r="D44" s="788">
        <v>246</v>
      </c>
      <c r="E44" s="788">
        <v>99</v>
      </c>
      <c r="F44" s="788">
        <v>57</v>
      </c>
      <c r="G44" s="788">
        <v>48</v>
      </c>
      <c r="H44" s="788">
        <v>6</v>
      </c>
      <c r="I44" s="788">
        <v>6</v>
      </c>
      <c r="J44" s="788">
        <v>30</v>
      </c>
      <c r="K44" s="788">
        <v>0</v>
      </c>
      <c r="L44" s="788">
        <v>0</v>
      </c>
      <c r="M44" s="789">
        <v>0</v>
      </c>
    </row>
    <row r="45" spans="1:13" ht="12.75" customHeight="1">
      <c r="A45" s="272" t="s">
        <v>867</v>
      </c>
      <c r="B45" s="275">
        <v>6882</v>
      </c>
      <c r="C45" s="275">
        <v>6801</v>
      </c>
      <c r="D45" s="275">
        <v>81</v>
      </c>
      <c r="E45" s="275">
        <v>12</v>
      </c>
      <c r="F45" s="275">
        <v>6</v>
      </c>
      <c r="G45" s="275">
        <v>27</v>
      </c>
      <c r="H45" s="275">
        <v>6</v>
      </c>
      <c r="I45" s="275">
        <v>3</v>
      </c>
      <c r="J45" s="275">
        <v>27</v>
      </c>
      <c r="K45" s="275">
        <v>0</v>
      </c>
      <c r="L45" s="275">
        <v>0</v>
      </c>
      <c r="M45" s="276">
        <v>0</v>
      </c>
    </row>
    <row r="46" spans="1:13" ht="14.25" customHeight="1">
      <c r="A46" s="743" t="s">
        <v>967</v>
      </c>
      <c r="B46" s="788">
        <v>2013</v>
      </c>
      <c r="C46" s="788">
        <v>1935</v>
      </c>
      <c r="D46" s="788">
        <v>78</v>
      </c>
      <c r="E46" s="788">
        <v>3</v>
      </c>
      <c r="F46" s="788">
        <v>9</v>
      </c>
      <c r="G46" s="788">
        <v>39</v>
      </c>
      <c r="H46" s="788">
        <v>3</v>
      </c>
      <c r="I46" s="788">
        <v>0</v>
      </c>
      <c r="J46" s="788">
        <v>24</v>
      </c>
      <c r="K46" s="788">
        <v>0</v>
      </c>
      <c r="L46" s="788">
        <v>0</v>
      </c>
      <c r="M46" s="789">
        <v>3</v>
      </c>
    </row>
    <row r="47" spans="1:13" ht="12.75" customHeight="1">
      <c r="A47" s="261" t="s">
        <v>18</v>
      </c>
      <c r="B47" s="275">
        <v>34491</v>
      </c>
      <c r="C47" s="275">
        <v>32598</v>
      </c>
      <c r="D47" s="275">
        <v>1893</v>
      </c>
      <c r="E47" s="275">
        <v>210</v>
      </c>
      <c r="F47" s="275">
        <v>234</v>
      </c>
      <c r="G47" s="275">
        <v>693</v>
      </c>
      <c r="H47" s="275">
        <v>123</v>
      </c>
      <c r="I47" s="275">
        <v>30</v>
      </c>
      <c r="J47" s="275">
        <v>591</v>
      </c>
      <c r="K47" s="275">
        <v>12</v>
      </c>
      <c r="L47" s="275">
        <v>0</v>
      </c>
      <c r="M47" s="276">
        <v>0</v>
      </c>
    </row>
    <row r="48" spans="1:13" ht="12.75" customHeight="1">
      <c r="A48" s="663" t="s">
        <v>848</v>
      </c>
      <c r="B48" s="788">
        <v>18312</v>
      </c>
      <c r="C48" s="788">
        <v>17745</v>
      </c>
      <c r="D48" s="788">
        <v>567</v>
      </c>
      <c r="E48" s="788">
        <v>126</v>
      </c>
      <c r="F48" s="788">
        <v>84</v>
      </c>
      <c r="G48" s="788">
        <v>222</v>
      </c>
      <c r="H48" s="788">
        <v>12</v>
      </c>
      <c r="I48" s="788">
        <v>15</v>
      </c>
      <c r="J48" s="788">
        <v>105</v>
      </c>
      <c r="K48" s="788">
        <v>3</v>
      </c>
      <c r="L48" s="788">
        <v>0</v>
      </c>
      <c r="M48" s="789">
        <v>0</v>
      </c>
    </row>
    <row r="49" spans="1:13" ht="12.75" customHeight="1">
      <c r="A49" s="272" t="s">
        <v>867</v>
      </c>
      <c r="B49" s="275">
        <v>5505</v>
      </c>
      <c r="C49" s="275">
        <v>5310</v>
      </c>
      <c r="D49" s="275">
        <v>195</v>
      </c>
      <c r="E49" s="275">
        <v>27</v>
      </c>
      <c r="F49" s="275">
        <v>12</v>
      </c>
      <c r="G49" s="275">
        <v>111</v>
      </c>
      <c r="H49" s="275">
        <v>9</v>
      </c>
      <c r="I49" s="275">
        <v>6</v>
      </c>
      <c r="J49" s="275">
        <v>24</v>
      </c>
      <c r="K49" s="275">
        <v>0</v>
      </c>
      <c r="L49" s="275">
        <v>0</v>
      </c>
      <c r="M49" s="276">
        <v>0</v>
      </c>
    </row>
    <row r="50" spans="1:13" ht="14.25" customHeight="1">
      <c r="A50" s="743" t="s">
        <v>967</v>
      </c>
      <c r="B50" s="788">
        <v>10674</v>
      </c>
      <c r="C50" s="788">
        <v>9543</v>
      </c>
      <c r="D50" s="788">
        <v>1131</v>
      </c>
      <c r="E50" s="788">
        <v>57</v>
      </c>
      <c r="F50" s="788">
        <v>135</v>
      </c>
      <c r="G50" s="788">
        <v>357</v>
      </c>
      <c r="H50" s="788">
        <v>102</v>
      </c>
      <c r="I50" s="788">
        <v>9</v>
      </c>
      <c r="J50" s="788">
        <v>462</v>
      </c>
      <c r="K50" s="788">
        <v>6</v>
      </c>
      <c r="L50" s="788">
        <v>0</v>
      </c>
      <c r="M50" s="789">
        <v>0</v>
      </c>
    </row>
    <row r="51" spans="1:13" ht="12.75" customHeight="1">
      <c r="A51" s="261" t="s">
        <v>70</v>
      </c>
      <c r="B51" s="275">
        <v>17160</v>
      </c>
      <c r="C51" s="275">
        <v>16650</v>
      </c>
      <c r="D51" s="275">
        <v>510</v>
      </c>
      <c r="E51" s="275">
        <v>54</v>
      </c>
      <c r="F51" s="275">
        <v>105</v>
      </c>
      <c r="G51" s="275">
        <v>129</v>
      </c>
      <c r="H51" s="275">
        <v>12</v>
      </c>
      <c r="I51" s="275">
        <v>15</v>
      </c>
      <c r="J51" s="275">
        <v>195</v>
      </c>
      <c r="K51" s="275">
        <v>0</v>
      </c>
      <c r="L51" s="275">
        <v>3</v>
      </c>
      <c r="M51" s="276">
        <v>0</v>
      </c>
    </row>
    <row r="52" spans="1:13" ht="12.75" customHeight="1">
      <c r="A52" s="663" t="s">
        <v>848</v>
      </c>
      <c r="B52" s="788">
        <v>9312</v>
      </c>
      <c r="C52" s="788">
        <v>9111</v>
      </c>
      <c r="D52" s="788">
        <v>201</v>
      </c>
      <c r="E52" s="788">
        <v>42</v>
      </c>
      <c r="F52" s="788">
        <v>81</v>
      </c>
      <c r="G52" s="788">
        <v>36</v>
      </c>
      <c r="H52" s="788">
        <v>3</v>
      </c>
      <c r="I52" s="788">
        <v>6</v>
      </c>
      <c r="J52" s="788">
        <v>36</v>
      </c>
      <c r="K52" s="788">
        <v>0</v>
      </c>
      <c r="L52" s="788">
        <v>0</v>
      </c>
      <c r="M52" s="789">
        <v>0</v>
      </c>
    </row>
    <row r="53" spans="1:13" ht="12.75" customHeight="1">
      <c r="A53" s="272" t="s">
        <v>867</v>
      </c>
      <c r="B53" s="275">
        <v>5811</v>
      </c>
      <c r="C53" s="275">
        <v>5697</v>
      </c>
      <c r="D53" s="275">
        <v>114</v>
      </c>
      <c r="E53" s="275">
        <v>6</v>
      </c>
      <c r="F53" s="275">
        <v>12</v>
      </c>
      <c r="G53" s="275">
        <v>42</v>
      </c>
      <c r="H53" s="275">
        <v>6</v>
      </c>
      <c r="I53" s="275">
        <v>6</v>
      </c>
      <c r="J53" s="275">
        <v>39</v>
      </c>
      <c r="K53" s="275">
        <v>0</v>
      </c>
      <c r="L53" s="275">
        <v>0</v>
      </c>
      <c r="M53" s="276">
        <v>0</v>
      </c>
    </row>
    <row r="54" spans="1:13" ht="14.25" customHeight="1">
      <c r="A54" s="744" t="s">
        <v>967</v>
      </c>
      <c r="B54" s="790">
        <v>2037</v>
      </c>
      <c r="C54" s="790">
        <v>1842</v>
      </c>
      <c r="D54" s="790">
        <v>195</v>
      </c>
      <c r="E54" s="790">
        <v>6</v>
      </c>
      <c r="F54" s="790">
        <v>12</v>
      </c>
      <c r="G54" s="790">
        <v>51</v>
      </c>
      <c r="H54" s="790">
        <v>3</v>
      </c>
      <c r="I54" s="790">
        <v>3</v>
      </c>
      <c r="J54" s="790">
        <v>120</v>
      </c>
      <c r="K54" s="790">
        <v>0</v>
      </c>
      <c r="L54" s="790">
        <v>3</v>
      </c>
      <c r="M54" s="791">
        <v>0</v>
      </c>
    </row>
    <row r="55" spans="1:13">
      <c r="A55" s="241" t="s">
        <v>921</v>
      </c>
    </row>
    <row r="56" spans="1:13">
      <c r="A56" s="241" t="s">
        <v>869</v>
      </c>
    </row>
    <row r="57" spans="1:13">
      <c r="A57" s="16" t="s">
        <v>854</v>
      </c>
    </row>
    <row r="58" spans="1:13">
      <c r="A58" s="16" t="s">
        <v>870</v>
      </c>
    </row>
  </sheetData>
  <mergeCells count="9">
    <mergeCell ref="A2:M2"/>
    <mergeCell ref="A3:A6"/>
    <mergeCell ref="B3:B5"/>
    <mergeCell ref="C3:M3"/>
    <mergeCell ref="C4:C5"/>
    <mergeCell ref="D4:D5"/>
    <mergeCell ref="E4:L4"/>
    <mergeCell ref="M4:M5"/>
    <mergeCell ref="B6:M6"/>
  </mergeCells>
  <hyperlinks>
    <hyperlink ref="A1" location="Inhalt!A1" display="Zurück zum Inhalt"/>
  </hyperlinks>
  <pageMargins left="0.7" right="0.7" top="0.75" bottom="0.75" header="0.3" footer="0.3"/>
  <pageSetup paperSize="9" scale="6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pageSetUpPr fitToPage="1"/>
  </sheetPr>
  <dimension ref="A1:J58"/>
  <sheetViews>
    <sheetView workbookViewId="0"/>
  </sheetViews>
  <sheetFormatPr baseColWidth="10" defaultRowHeight="15"/>
  <cols>
    <col min="1" max="1" width="20.28515625" customWidth="1"/>
    <col min="2" max="4" width="9.7109375" customWidth="1"/>
    <col min="5" max="10" width="8.28515625" customWidth="1"/>
  </cols>
  <sheetData>
    <row r="1" spans="1:10" ht="25.5" customHeight="1">
      <c r="A1" s="963" t="s">
        <v>248</v>
      </c>
      <c r="B1" s="69"/>
    </row>
    <row r="2" spans="1:10" ht="28.5" customHeight="1">
      <c r="A2" s="1259" t="s">
        <v>1119</v>
      </c>
      <c r="B2" s="1260"/>
      <c r="C2" s="1260"/>
      <c r="D2" s="1260"/>
      <c r="E2" s="1260"/>
      <c r="F2" s="1260"/>
      <c r="G2" s="1260"/>
      <c r="H2" s="1260"/>
      <c r="I2" s="1260"/>
      <c r="J2" s="1260"/>
    </row>
    <row r="3" spans="1:10">
      <c r="A3" s="1227" t="s">
        <v>976</v>
      </c>
      <c r="B3" s="1136" t="s">
        <v>0</v>
      </c>
      <c r="C3" s="1136" t="s">
        <v>866</v>
      </c>
      <c r="D3" s="1136"/>
      <c r="E3" s="1136"/>
      <c r="F3" s="1136"/>
      <c r="G3" s="1136"/>
      <c r="H3" s="1136"/>
      <c r="I3" s="1136"/>
      <c r="J3" s="1201"/>
    </row>
    <row r="4" spans="1:10" ht="15" customHeight="1">
      <c r="A4" s="1227"/>
      <c r="B4" s="1136"/>
      <c r="C4" s="1136" t="s">
        <v>58</v>
      </c>
      <c r="D4" s="1136" t="s">
        <v>971</v>
      </c>
      <c r="E4" s="1136" t="s">
        <v>1114</v>
      </c>
      <c r="F4" s="1136"/>
      <c r="G4" s="1136"/>
      <c r="H4" s="1136"/>
      <c r="I4" s="1136"/>
      <c r="J4" s="1201"/>
    </row>
    <row r="5" spans="1:10" ht="58.5" customHeight="1">
      <c r="A5" s="1227"/>
      <c r="B5" s="1136"/>
      <c r="C5" s="1136"/>
      <c r="D5" s="1136"/>
      <c r="E5" s="969" t="s">
        <v>849</v>
      </c>
      <c r="F5" s="969" t="s">
        <v>850</v>
      </c>
      <c r="G5" s="969" t="s">
        <v>968</v>
      </c>
      <c r="H5" s="969" t="s">
        <v>109</v>
      </c>
      <c r="I5" s="969" t="s">
        <v>116</v>
      </c>
      <c r="J5" s="970" t="s">
        <v>123</v>
      </c>
    </row>
    <row r="6" spans="1:10" ht="12.75" customHeight="1">
      <c r="A6" s="1261"/>
      <c r="B6" s="1262" t="s">
        <v>56</v>
      </c>
      <c r="C6" s="1263"/>
      <c r="D6" s="1263"/>
      <c r="E6" s="1263"/>
      <c r="F6" s="1263"/>
      <c r="G6" s="1263"/>
      <c r="H6" s="1263"/>
      <c r="I6" s="1263"/>
      <c r="J6" s="1264"/>
    </row>
    <row r="7" spans="1:10">
      <c r="A7" s="993" t="s">
        <v>2</v>
      </c>
      <c r="B7" s="994">
        <v>100</v>
      </c>
      <c r="C7" s="995">
        <v>90.4</v>
      </c>
      <c r="D7" s="995">
        <v>9.6</v>
      </c>
      <c r="E7" s="995">
        <v>1.5</v>
      </c>
      <c r="F7" s="995">
        <v>1.2</v>
      </c>
      <c r="G7" s="995">
        <v>3.8</v>
      </c>
      <c r="H7" s="995">
        <v>1</v>
      </c>
      <c r="I7" s="995">
        <v>0.2</v>
      </c>
      <c r="J7" s="996">
        <v>1.7</v>
      </c>
    </row>
    <row r="8" spans="1:10">
      <c r="A8" s="743" t="s">
        <v>848</v>
      </c>
      <c r="B8" s="997">
        <v>100</v>
      </c>
      <c r="C8" s="998">
        <v>93.2</v>
      </c>
      <c r="D8" s="998">
        <v>6.8</v>
      </c>
      <c r="E8" s="998">
        <v>1.4</v>
      </c>
      <c r="F8" s="998">
        <v>0.9</v>
      </c>
      <c r="G8" s="998">
        <v>3.1</v>
      </c>
      <c r="H8" s="998">
        <v>0.3</v>
      </c>
      <c r="I8" s="998">
        <v>0.2</v>
      </c>
      <c r="J8" s="999">
        <v>0.8</v>
      </c>
    </row>
    <row r="9" spans="1:10">
      <c r="A9" s="436" t="s">
        <v>867</v>
      </c>
      <c r="B9" s="1000">
        <v>100</v>
      </c>
      <c r="C9" s="51">
        <v>91.7</v>
      </c>
      <c r="D9" s="51">
        <v>8.3000000000000007</v>
      </c>
      <c r="E9" s="51">
        <v>1.2</v>
      </c>
      <c r="F9" s="51">
        <v>1.2</v>
      </c>
      <c r="G9" s="51">
        <v>3.1</v>
      </c>
      <c r="H9" s="51">
        <v>0.6</v>
      </c>
      <c r="I9" s="51">
        <v>0.3</v>
      </c>
      <c r="J9" s="52">
        <v>1</v>
      </c>
    </row>
    <row r="10" spans="1:10">
      <c r="A10" s="743" t="s">
        <v>967</v>
      </c>
      <c r="B10" s="997">
        <v>100</v>
      </c>
      <c r="C10" s="998">
        <v>81.2</v>
      </c>
      <c r="D10" s="998">
        <v>18.7</v>
      </c>
      <c r="E10" s="998">
        <v>1.9</v>
      </c>
      <c r="F10" s="998">
        <v>2</v>
      </c>
      <c r="G10" s="998">
        <v>6.5</v>
      </c>
      <c r="H10" s="998">
        <v>3.4</v>
      </c>
      <c r="I10" s="998">
        <v>0.2</v>
      </c>
      <c r="J10" s="999">
        <v>4.8</v>
      </c>
    </row>
    <row r="11" spans="1:10" ht="12.75" customHeight="1">
      <c r="A11" s="417" t="s">
        <v>65</v>
      </c>
      <c r="B11" s="1000">
        <v>100</v>
      </c>
      <c r="C11" s="51">
        <v>86.4</v>
      </c>
      <c r="D11" s="51">
        <v>13.6</v>
      </c>
      <c r="E11" s="51">
        <v>2.2999999999999998</v>
      </c>
      <c r="F11" s="51">
        <v>1.9</v>
      </c>
      <c r="G11" s="51">
        <v>5.0999999999999996</v>
      </c>
      <c r="H11" s="51">
        <v>1.6</v>
      </c>
      <c r="I11" s="51">
        <v>0.3</v>
      </c>
      <c r="J11" s="52">
        <v>2.2999999999999998</v>
      </c>
    </row>
    <row r="12" spans="1:10" ht="12.75" customHeight="1">
      <c r="A12" s="743" t="s">
        <v>848</v>
      </c>
      <c r="B12" s="997">
        <v>100</v>
      </c>
      <c r="C12" s="998">
        <v>90.6</v>
      </c>
      <c r="D12" s="998">
        <v>9.4</v>
      </c>
      <c r="E12" s="998">
        <v>2</v>
      </c>
      <c r="F12" s="998">
        <v>1.4</v>
      </c>
      <c r="G12" s="998">
        <v>4.4000000000000004</v>
      </c>
      <c r="H12" s="998">
        <v>0.4</v>
      </c>
      <c r="I12" s="998">
        <v>0.2</v>
      </c>
      <c r="J12" s="999">
        <v>1</v>
      </c>
    </row>
    <row r="13" spans="1:10" ht="12.75" customHeight="1">
      <c r="A13" s="436" t="s">
        <v>867</v>
      </c>
      <c r="B13" s="1000">
        <v>100</v>
      </c>
      <c r="C13" s="51">
        <v>87.9</v>
      </c>
      <c r="D13" s="51">
        <v>12.1</v>
      </c>
      <c r="E13" s="51">
        <v>2.4</v>
      </c>
      <c r="F13" s="51">
        <v>2.1</v>
      </c>
      <c r="G13" s="51">
        <v>4.9000000000000004</v>
      </c>
      <c r="H13" s="51">
        <v>0.9</v>
      </c>
      <c r="I13" s="51">
        <v>0.5</v>
      </c>
      <c r="J13" s="52">
        <v>1.3</v>
      </c>
    </row>
    <row r="14" spans="1:10" ht="14.25" customHeight="1">
      <c r="A14" s="743" t="s">
        <v>967</v>
      </c>
      <c r="B14" s="997">
        <v>100</v>
      </c>
      <c r="C14" s="998">
        <v>64</v>
      </c>
      <c r="D14" s="998">
        <v>36</v>
      </c>
      <c r="E14" s="998">
        <v>3.7</v>
      </c>
      <c r="F14" s="998">
        <v>3.9</v>
      </c>
      <c r="G14" s="998">
        <v>8.9</v>
      </c>
      <c r="H14" s="998">
        <v>8.1999999999999993</v>
      </c>
      <c r="I14" s="998">
        <v>0.4</v>
      </c>
      <c r="J14" s="999">
        <v>10.8</v>
      </c>
    </row>
    <row r="15" spans="1:10" ht="12.75" customHeight="1">
      <c r="A15" s="417" t="s">
        <v>10</v>
      </c>
      <c r="B15" s="1000">
        <v>100</v>
      </c>
      <c r="C15" s="51">
        <v>98.3</v>
      </c>
      <c r="D15" s="51">
        <v>1.7</v>
      </c>
      <c r="E15" s="51">
        <v>0.3</v>
      </c>
      <c r="F15" s="51">
        <v>0.6</v>
      </c>
      <c r="G15" s="51">
        <v>0.4</v>
      </c>
      <c r="H15" s="51">
        <v>0.1</v>
      </c>
      <c r="I15" s="51">
        <v>0.1</v>
      </c>
      <c r="J15" s="52">
        <v>0.2</v>
      </c>
    </row>
    <row r="16" spans="1:10" ht="12.75" customHeight="1">
      <c r="A16" s="743" t="s">
        <v>848</v>
      </c>
      <c r="B16" s="997">
        <v>100</v>
      </c>
      <c r="C16" s="998">
        <v>98</v>
      </c>
      <c r="D16" s="998">
        <v>2</v>
      </c>
      <c r="E16" s="998">
        <v>0.5</v>
      </c>
      <c r="F16" s="998">
        <v>0.8</v>
      </c>
      <c r="G16" s="998">
        <v>0.3</v>
      </c>
      <c r="H16" s="998">
        <v>0.1</v>
      </c>
      <c r="I16" s="998">
        <v>0.2</v>
      </c>
      <c r="J16" s="999">
        <v>0.2</v>
      </c>
    </row>
    <row r="17" spans="1:10" ht="12.75" customHeight="1">
      <c r="A17" s="436" t="s">
        <v>867</v>
      </c>
      <c r="B17" s="1000">
        <v>100</v>
      </c>
      <c r="C17" s="51">
        <v>98.5</v>
      </c>
      <c r="D17" s="51">
        <v>1.5</v>
      </c>
      <c r="E17" s="51">
        <v>0.1</v>
      </c>
      <c r="F17" s="51">
        <v>0.5</v>
      </c>
      <c r="G17" s="51">
        <v>0.5</v>
      </c>
      <c r="H17" s="51">
        <v>0.1</v>
      </c>
      <c r="I17" s="51">
        <v>0.1</v>
      </c>
      <c r="J17" s="52">
        <v>0.2</v>
      </c>
    </row>
    <row r="18" spans="1:10" ht="14.25" customHeight="1">
      <c r="A18" s="743" t="s">
        <v>967</v>
      </c>
      <c r="B18" s="997">
        <v>100</v>
      </c>
      <c r="C18" s="998">
        <v>99</v>
      </c>
      <c r="D18" s="998">
        <v>1</v>
      </c>
      <c r="E18" s="998">
        <v>0</v>
      </c>
      <c r="F18" s="998">
        <v>0.5</v>
      </c>
      <c r="G18" s="998">
        <v>0.4</v>
      </c>
      <c r="H18" s="998">
        <v>0</v>
      </c>
      <c r="I18" s="998">
        <v>0</v>
      </c>
      <c r="J18" s="999">
        <v>0.1</v>
      </c>
    </row>
    <row r="19" spans="1:10" ht="12.75" customHeight="1">
      <c r="A19" s="417" t="s">
        <v>11</v>
      </c>
      <c r="B19" s="1000">
        <v>100</v>
      </c>
      <c r="C19" s="51">
        <v>84.8</v>
      </c>
      <c r="D19" s="51">
        <v>15</v>
      </c>
      <c r="E19" s="51">
        <v>1.2</v>
      </c>
      <c r="F19" s="51">
        <v>1.5</v>
      </c>
      <c r="G19" s="51">
        <v>7.3</v>
      </c>
      <c r="H19" s="51">
        <v>2.8</v>
      </c>
      <c r="I19" s="51">
        <v>0.3</v>
      </c>
      <c r="J19" s="52">
        <v>1.9</v>
      </c>
    </row>
    <row r="20" spans="1:10" ht="12.75" customHeight="1">
      <c r="A20" s="743" t="s">
        <v>848</v>
      </c>
      <c r="B20" s="997">
        <v>100</v>
      </c>
      <c r="C20" s="998">
        <v>92.1</v>
      </c>
      <c r="D20" s="998">
        <v>7.8</v>
      </c>
      <c r="E20" s="998">
        <v>1</v>
      </c>
      <c r="F20" s="998">
        <v>0.7</v>
      </c>
      <c r="G20" s="998">
        <v>4.3</v>
      </c>
      <c r="H20" s="998">
        <v>0.5</v>
      </c>
      <c r="I20" s="998">
        <v>0.2</v>
      </c>
      <c r="J20" s="999">
        <v>1.1000000000000001</v>
      </c>
    </row>
    <row r="21" spans="1:10" ht="12.75" customHeight="1">
      <c r="A21" s="436" t="s">
        <v>867</v>
      </c>
      <c r="B21" s="1000">
        <v>100</v>
      </c>
      <c r="C21" s="51">
        <v>87</v>
      </c>
      <c r="D21" s="51">
        <v>12.9</v>
      </c>
      <c r="E21" s="51">
        <v>0.8</v>
      </c>
      <c r="F21" s="51">
        <v>0.6</v>
      </c>
      <c r="G21" s="51">
        <v>8.1999999999999993</v>
      </c>
      <c r="H21" s="51">
        <v>1.2</v>
      </c>
      <c r="I21" s="51">
        <v>0.4</v>
      </c>
      <c r="J21" s="52">
        <v>1.8</v>
      </c>
    </row>
    <row r="22" spans="1:10" ht="14.25" customHeight="1">
      <c r="A22" s="743" t="s">
        <v>967</v>
      </c>
      <c r="B22" s="997">
        <v>100</v>
      </c>
      <c r="C22" s="998">
        <v>65.2</v>
      </c>
      <c r="D22" s="998">
        <v>34.299999999999997</v>
      </c>
      <c r="E22" s="998">
        <v>1.9</v>
      </c>
      <c r="F22" s="998">
        <v>4.2</v>
      </c>
      <c r="G22" s="998">
        <v>14.3</v>
      </c>
      <c r="H22" s="998">
        <v>9.3000000000000007</v>
      </c>
      <c r="I22" s="998">
        <v>0.5</v>
      </c>
      <c r="J22" s="999">
        <v>4</v>
      </c>
    </row>
    <row r="23" spans="1:10" ht="12.75" customHeight="1">
      <c r="A23" s="417" t="s">
        <v>12</v>
      </c>
      <c r="B23" s="1000">
        <v>100</v>
      </c>
      <c r="C23" s="51">
        <v>82.3</v>
      </c>
      <c r="D23" s="51">
        <v>17.7</v>
      </c>
      <c r="E23" s="51">
        <v>1.5</v>
      </c>
      <c r="F23" s="51">
        <v>1.3</v>
      </c>
      <c r="G23" s="51">
        <v>4.8</v>
      </c>
      <c r="H23" s="51">
        <v>1.7</v>
      </c>
      <c r="I23" s="51">
        <v>0.4</v>
      </c>
      <c r="J23" s="52">
        <v>2.7</v>
      </c>
    </row>
    <row r="24" spans="1:10" ht="12.75" customHeight="1">
      <c r="A24" s="743" t="s">
        <v>848</v>
      </c>
      <c r="B24" s="997">
        <v>100</v>
      </c>
      <c r="C24" s="998">
        <v>90.1</v>
      </c>
      <c r="D24" s="998">
        <v>9.9</v>
      </c>
      <c r="E24" s="998">
        <v>1.5</v>
      </c>
      <c r="F24" s="998">
        <v>1.3</v>
      </c>
      <c r="G24" s="998">
        <v>4.0999999999999996</v>
      </c>
      <c r="H24" s="998">
        <v>0.8</v>
      </c>
      <c r="I24" s="998">
        <v>0.4</v>
      </c>
      <c r="J24" s="999">
        <v>1.8</v>
      </c>
    </row>
    <row r="25" spans="1:10" ht="12.75" customHeight="1">
      <c r="A25" s="436" t="s">
        <v>867</v>
      </c>
      <c r="B25" s="1000">
        <v>100</v>
      </c>
      <c r="C25" s="51">
        <v>73.099999999999994</v>
      </c>
      <c r="D25" s="51">
        <v>26.9</v>
      </c>
      <c r="E25" s="51">
        <v>0.8</v>
      </c>
      <c r="F25" s="51">
        <v>0.6</v>
      </c>
      <c r="G25" s="51">
        <v>2.9</v>
      </c>
      <c r="H25" s="51">
        <v>0.3</v>
      </c>
      <c r="I25" s="51">
        <v>0.3</v>
      </c>
      <c r="J25" s="52">
        <v>1.4</v>
      </c>
    </row>
    <row r="26" spans="1:10" ht="14.25" customHeight="1">
      <c r="A26" s="743" t="s">
        <v>967</v>
      </c>
      <c r="B26" s="997">
        <v>100</v>
      </c>
      <c r="C26" s="998">
        <v>65.3</v>
      </c>
      <c r="D26" s="998">
        <v>34.700000000000003</v>
      </c>
      <c r="E26" s="998">
        <v>2.2000000000000002</v>
      </c>
      <c r="F26" s="998">
        <v>2.6</v>
      </c>
      <c r="G26" s="998">
        <v>11.5</v>
      </c>
      <c r="H26" s="998">
        <v>8.5</v>
      </c>
      <c r="I26" s="998">
        <v>0.9</v>
      </c>
      <c r="J26" s="999">
        <v>8.8000000000000007</v>
      </c>
    </row>
    <row r="27" spans="1:10" ht="12.75" customHeight="1">
      <c r="A27" s="417" t="s">
        <v>13</v>
      </c>
      <c r="B27" s="1000">
        <v>100</v>
      </c>
      <c r="C27" s="51">
        <v>83.2</v>
      </c>
      <c r="D27" s="51">
        <v>16.8</v>
      </c>
      <c r="E27" s="51">
        <v>2.8</v>
      </c>
      <c r="F27" s="51">
        <v>2</v>
      </c>
      <c r="G27" s="51">
        <v>6.9</v>
      </c>
      <c r="H27" s="51">
        <v>2.5</v>
      </c>
      <c r="I27" s="51">
        <v>0.3</v>
      </c>
      <c r="J27" s="52">
        <v>2.5</v>
      </c>
    </row>
    <row r="28" spans="1:10" ht="12.75" customHeight="1">
      <c r="A28" s="743" t="s">
        <v>848</v>
      </c>
      <c r="B28" s="997">
        <v>100</v>
      </c>
      <c r="C28" s="998">
        <v>88.3</v>
      </c>
      <c r="D28" s="998">
        <v>11.7</v>
      </c>
      <c r="E28" s="998">
        <v>2.5</v>
      </c>
      <c r="F28" s="998">
        <v>1.3</v>
      </c>
      <c r="G28" s="998">
        <v>5.8</v>
      </c>
      <c r="H28" s="998">
        <v>0.7</v>
      </c>
      <c r="I28" s="998">
        <v>0.2</v>
      </c>
      <c r="J28" s="999">
        <v>1.2</v>
      </c>
    </row>
    <row r="29" spans="1:10" ht="12.75" customHeight="1">
      <c r="A29" s="436" t="s">
        <v>867</v>
      </c>
      <c r="B29" s="1000">
        <v>100</v>
      </c>
      <c r="C29" s="51">
        <v>87.5</v>
      </c>
      <c r="D29" s="51">
        <v>12.5</v>
      </c>
      <c r="E29" s="51">
        <v>2</v>
      </c>
      <c r="F29" s="51">
        <v>2.2000000000000002</v>
      </c>
      <c r="G29" s="51">
        <v>4.9000000000000004</v>
      </c>
      <c r="H29" s="51">
        <v>1.4</v>
      </c>
      <c r="I29" s="51">
        <v>0.4</v>
      </c>
      <c r="J29" s="52">
        <v>1.6</v>
      </c>
    </row>
    <row r="30" spans="1:10" ht="14.25" customHeight="1">
      <c r="A30" s="743" t="s">
        <v>967</v>
      </c>
      <c r="B30" s="997">
        <v>100</v>
      </c>
      <c r="C30" s="998">
        <v>63.2</v>
      </c>
      <c r="D30" s="998">
        <v>36.799999999999997</v>
      </c>
      <c r="E30" s="998">
        <v>4.5999999999999996</v>
      </c>
      <c r="F30" s="998">
        <v>3.9</v>
      </c>
      <c r="G30" s="998">
        <v>12.6</v>
      </c>
      <c r="H30" s="998">
        <v>9</v>
      </c>
      <c r="I30" s="998">
        <v>0.4</v>
      </c>
      <c r="J30" s="999">
        <v>7.1</v>
      </c>
    </row>
    <row r="31" spans="1:10" ht="12.75" customHeight="1">
      <c r="A31" s="417" t="s">
        <v>67</v>
      </c>
      <c r="B31" s="1000">
        <v>100</v>
      </c>
      <c r="C31" s="51">
        <v>94.3</v>
      </c>
      <c r="D31" s="51">
        <v>5.6</v>
      </c>
      <c r="E31" s="51">
        <v>0.8</v>
      </c>
      <c r="F31" s="51">
        <v>0.6</v>
      </c>
      <c r="G31" s="51">
        <v>2.8</v>
      </c>
      <c r="H31" s="51">
        <v>0.2</v>
      </c>
      <c r="I31" s="51">
        <v>0.1</v>
      </c>
      <c r="J31" s="52">
        <v>1.1000000000000001</v>
      </c>
    </row>
    <row r="32" spans="1:10" ht="12.75" customHeight="1">
      <c r="A32" s="743" t="s">
        <v>848</v>
      </c>
      <c r="B32" s="997">
        <v>100</v>
      </c>
      <c r="C32" s="998">
        <v>96</v>
      </c>
      <c r="D32" s="998">
        <v>3.9</v>
      </c>
      <c r="E32" s="998">
        <v>0.7</v>
      </c>
      <c r="F32" s="998">
        <v>0.4</v>
      </c>
      <c r="G32" s="998">
        <v>2</v>
      </c>
      <c r="H32" s="998">
        <v>0.1</v>
      </c>
      <c r="I32" s="998">
        <v>0.1</v>
      </c>
      <c r="J32" s="999">
        <v>0.5</v>
      </c>
    </row>
    <row r="33" spans="1:10" ht="12.75" customHeight="1">
      <c r="A33" s="436" t="s">
        <v>867</v>
      </c>
      <c r="B33" s="1000">
        <v>100</v>
      </c>
      <c r="C33" s="51">
        <v>96</v>
      </c>
      <c r="D33" s="51">
        <v>3.9</v>
      </c>
      <c r="E33" s="51">
        <v>0.6</v>
      </c>
      <c r="F33" s="51">
        <v>0.5</v>
      </c>
      <c r="G33" s="51">
        <v>1.7</v>
      </c>
      <c r="H33" s="51">
        <v>0.2</v>
      </c>
      <c r="I33" s="51">
        <v>0.1</v>
      </c>
      <c r="J33" s="52">
        <v>0.8</v>
      </c>
    </row>
    <row r="34" spans="1:10" ht="14.25" customHeight="1">
      <c r="A34" s="743" t="s">
        <v>967</v>
      </c>
      <c r="B34" s="997">
        <v>100</v>
      </c>
      <c r="C34" s="998">
        <v>90.5</v>
      </c>
      <c r="D34" s="998">
        <v>9.3000000000000007</v>
      </c>
      <c r="E34" s="998">
        <v>1</v>
      </c>
      <c r="F34" s="998">
        <v>1</v>
      </c>
      <c r="G34" s="998">
        <v>4.5999999999999996</v>
      </c>
      <c r="H34" s="998">
        <v>0.4</v>
      </c>
      <c r="I34" s="998">
        <v>0.1</v>
      </c>
      <c r="J34" s="999">
        <v>2.1</v>
      </c>
    </row>
    <row r="35" spans="1:10" ht="12.75" customHeight="1">
      <c r="A35" s="417" t="s">
        <v>16</v>
      </c>
      <c r="B35" s="1000">
        <v>100</v>
      </c>
      <c r="C35" s="51">
        <v>91.1</v>
      </c>
      <c r="D35" s="51">
        <v>8.8000000000000007</v>
      </c>
      <c r="E35" s="51">
        <v>1.6</v>
      </c>
      <c r="F35" s="51">
        <v>1.2</v>
      </c>
      <c r="G35" s="51">
        <v>4.3</v>
      </c>
      <c r="H35" s="51">
        <v>0.4</v>
      </c>
      <c r="I35" s="51">
        <v>0.2</v>
      </c>
      <c r="J35" s="52">
        <v>1.1000000000000001</v>
      </c>
    </row>
    <row r="36" spans="1:10" ht="12.75" customHeight="1">
      <c r="A36" s="743" t="s">
        <v>848</v>
      </c>
      <c r="B36" s="997">
        <v>100</v>
      </c>
      <c r="C36" s="998">
        <v>92.9</v>
      </c>
      <c r="D36" s="998">
        <v>7.1</v>
      </c>
      <c r="E36" s="998">
        <v>1.6</v>
      </c>
      <c r="F36" s="998">
        <v>0.9</v>
      </c>
      <c r="G36" s="998">
        <v>3.3</v>
      </c>
      <c r="H36" s="998">
        <v>0.2</v>
      </c>
      <c r="I36" s="998">
        <v>0.2</v>
      </c>
      <c r="J36" s="999">
        <v>0.8</v>
      </c>
    </row>
    <row r="37" spans="1:10" ht="12.75" customHeight="1">
      <c r="A37" s="436" t="s">
        <v>867</v>
      </c>
      <c r="B37" s="1000">
        <v>100</v>
      </c>
      <c r="C37" s="51">
        <v>92</v>
      </c>
      <c r="D37" s="51">
        <v>8</v>
      </c>
      <c r="E37" s="51">
        <v>1.3</v>
      </c>
      <c r="F37" s="51">
        <v>1.1000000000000001</v>
      </c>
      <c r="G37" s="51">
        <v>4.2</v>
      </c>
      <c r="H37" s="51">
        <v>0.4</v>
      </c>
      <c r="I37" s="51">
        <v>0.3</v>
      </c>
      <c r="J37" s="52">
        <v>0.7</v>
      </c>
    </row>
    <row r="38" spans="1:10" ht="14.25" customHeight="1">
      <c r="A38" s="743" t="s">
        <v>967</v>
      </c>
      <c r="B38" s="997">
        <v>100</v>
      </c>
      <c r="C38" s="998">
        <v>86.2</v>
      </c>
      <c r="D38" s="998">
        <v>13.7</v>
      </c>
      <c r="E38" s="998">
        <v>2.2000000000000002</v>
      </c>
      <c r="F38" s="998">
        <v>1.8</v>
      </c>
      <c r="G38" s="998">
        <v>6.7</v>
      </c>
      <c r="H38" s="998">
        <v>0.7</v>
      </c>
      <c r="I38" s="998">
        <v>0.2</v>
      </c>
      <c r="J38" s="999">
        <v>2</v>
      </c>
    </row>
    <row r="39" spans="1:10" ht="12.75" customHeight="1">
      <c r="A39" s="417" t="s">
        <v>68</v>
      </c>
      <c r="B39" s="1000">
        <v>100</v>
      </c>
      <c r="C39" s="51">
        <v>95.9</v>
      </c>
      <c r="D39" s="51">
        <v>4.0999999999999996</v>
      </c>
      <c r="E39" s="51">
        <v>0.5</v>
      </c>
      <c r="F39" s="51">
        <v>0.5</v>
      </c>
      <c r="G39" s="51">
        <v>1</v>
      </c>
      <c r="H39" s="51">
        <v>0.6</v>
      </c>
      <c r="I39" s="51">
        <v>0.1</v>
      </c>
      <c r="J39" s="52">
        <v>1.3</v>
      </c>
    </row>
    <row r="40" spans="1:10" ht="12.75" customHeight="1">
      <c r="A40" s="743" t="s">
        <v>848</v>
      </c>
      <c r="B40" s="997">
        <v>100</v>
      </c>
      <c r="C40" s="998">
        <v>97.3</v>
      </c>
      <c r="D40" s="998">
        <v>2.7</v>
      </c>
      <c r="E40" s="998">
        <v>0.7</v>
      </c>
      <c r="F40" s="998">
        <v>0.4</v>
      </c>
      <c r="G40" s="998">
        <v>0.7</v>
      </c>
      <c r="H40" s="998">
        <v>0.1</v>
      </c>
      <c r="I40" s="998">
        <v>0.1</v>
      </c>
      <c r="J40" s="999">
        <v>0.6</v>
      </c>
    </row>
    <row r="41" spans="1:10" ht="12.75" customHeight="1">
      <c r="A41" s="436" t="s">
        <v>867</v>
      </c>
      <c r="B41" s="1000">
        <v>100</v>
      </c>
      <c r="C41" s="51">
        <v>97.4</v>
      </c>
      <c r="D41" s="51">
        <v>2.6</v>
      </c>
      <c r="E41" s="51">
        <v>0.2</v>
      </c>
      <c r="F41" s="51">
        <v>0.5</v>
      </c>
      <c r="G41" s="51">
        <v>0.9</v>
      </c>
      <c r="H41" s="51">
        <v>0.1</v>
      </c>
      <c r="I41" s="51">
        <v>0.2</v>
      </c>
      <c r="J41" s="52">
        <v>0.7</v>
      </c>
    </row>
    <row r="42" spans="1:10" ht="14.25" customHeight="1">
      <c r="A42" s="743" t="s">
        <v>967</v>
      </c>
      <c r="B42" s="997">
        <v>100</v>
      </c>
      <c r="C42" s="998">
        <v>88.3</v>
      </c>
      <c r="D42" s="998">
        <v>11.7</v>
      </c>
      <c r="E42" s="998">
        <v>0.5</v>
      </c>
      <c r="F42" s="998">
        <v>0.8</v>
      </c>
      <c r="G42" s="998">
        <v>2.2999999999999998</v>
      </c>
      <c r="H42" s="998">
        <v>3.1</v>
      </c>
      <c r="I42" s="998">
        <v>0.1</v>
      </c>
      <c r="J42" s="999">
        <v>4.9000000000000004</v>
      </c>
    </row>
    <row r="43" spans="1:10" ht="12.75" customHeight="1">
      <c r="A43" s="417" t="s">
        <v>69</v>
      </c>
      <c r="B43" s="1000">
        <v>100</v>
      </c>
      <c r="C43" s="51">
        <v>97.9</v>
      </c>
      <c r="D43" s="51">
        <v>2.1</v>
      </c>
      <c r="E43" s="51">
        <v>0.6</v>
      </c>
      <c r="F43" s="51">
        <v>0.4</v>
      </c>
      <c r="G43" s="51">
        <v>0.6</v>
      </c>
      <c r="H43" s="51">
        <v>0.1</v>
      </c>
      <c r="I43" s="51">
        <v>0</v>
      </c>
      <c r="J43" s="52">
        <v>0.4</v>
      </c>
    </row>
    <row r="44" spans="1:10" ht="12.75" customHeight="1">
      <c r="A44" s="743" t="s">
        <v>848</v>
      </c>
      <c r="B44" s="997">
        <v>100</v>
      </c>
      <c r="C44" s="998">
        <v>97.5</v>
      </c>
      <c r="D44" s="998">
        <v>2.5</v>
      </c>
      <c r="E44" s="998">
        <v>1</v>
      </c>
      <c r="F44" s="998">
        <v>0.6</v>
      </c>
      <c r="G44" s="998">
        <v>0.5</v>
      </c>
      <c r="H44" s="998">
        <v>0.1</v>
      </c>
      <c r="I44" s="998">
        <v>0.1</v>
      </c>
      <c r="J44" s="999">
        <v>0.3</v>
      </c>
    </row>
    <row r="45" spans="1:10" ht="12.75" customHeight="1">
      <c r="A45" s="436" t="s">
        <v>867</v>
      </c>
      <c r="B45" s="1000">
        <v>100</v>
      </c>
      <c r="C45" s="51">
        <v>98.8</v>
      </c>
      <c r="D45" s="51">
        <v>1.2</v>
      </c>
      <c r="E45" s="51">
        <v>0.2</v>
      </c>
      <c r="F45" s="51">
        <v>0.1</v>
      </c>
      <c r="G45" s="51">
        <v>0.4</v>
      </c>
      <c r="H45" s="51">
        <v>0.1</v>
      </c>
      <c r="I45" s="51">
        <v>0</v>
      </c>
      <c r="J45" s="52">
        <v>0.4</v>
      </c>
    </row>
    <row r="46" spans="1:10" ht="14.25" customHeight="1">
      <c r="A46" s="743" t="s">
        <v>967</v>
      </c>
      <c r="B46" s="997">
        <v>100</v>
      </c>
      <c r="C46" s="998">
        <v>96.1</v>
      </c>
      <c r="D46" s="998">
        <v>3.8</v>
      </c>
      <c r="E46" s="998">
        <v>0.1</v>
      </c>
      <c r="F46" s="998">
        <v>0.4</v>
      </c>
      <c r="G46" s="998">
        <v>2</v>
      </c>
      <c r="H46" s="998">
        <v>0.1</v>
      </c>
      <c r="I46" s="998">
        <v>0</v>
      </c>
      <c r="J46" s="999">
        <v>1.1000000000000001</v>
      </c>
    </row>
    <row r="47" spans="1:10" ht="12.75" customHeight="1">
      <c r="A47" s="417" t="s">
        <v>18</v>
      </c>
      <c r="B47" s="1000">
        <v>100</v>
      </c>
      <c r="C47" s="51">
        <v>94.5</v>
      </c>
      <c r="D47" s="51">
        <v>5.5</v>
      </c>
      <c r="E47" s="51">
        <v>0.6</v>
      </c>
      <c r="F47" s="51">
        <v>0.7</v>
      </c>
      <c r="G47" s="51">
        <v>2</v>
      </c>
      <c r="H47" s="51">
        <v>0.4</v>
      </c>
      <c r="I47" s="51">
        <v>0.1</v>
      </c>
      <c r="J47" s="52">
        <v>1.7</v>
      </c>
    </row>
    <row r="48" spans="1:10" ht="12.75" customHeight="1">
      <c r="A48" s="743" t="s">
        <v>848</v>
      </c>
      <c r="B48" s="997">
        <v>100</v>
      </c>
      <c r="C48" s="998">
        <v>96.9</v>
      </c>
      <c r="D48" s="998">
        <v>3.1</v>
      </c>
      <c r="E48" s="998">
        <v>0.7</v>
      </c>
      <c r="F48" s="998">
        <v>0.5</v>
      </c>
      <c r="G48" s="998">
        <v>1.2</v>
      </c>
      <c r="H48" s="998">
        <v>0.1</v>
      </c>
      <c r="I48" s="998">
        <v>0.1</v>
      </c>
      <c r="J48" s="999">
        <v>0.6</v>
      </c>
    </row>
    <row r="49" spans="1:10" ht="12.75" customHeight="1">
      <c r="A49" s="436" t="s">
        <v>867</v>
      </c>
      <c r="B49" s="1000">
        <v>100</v>
      </c>
      <c r="C49" s="51">
        <v>96.5</v>
      </c>
      <c r="D49" s="51">
        <v>3.5</v>
      </c>
      <c r="E49" s="51">
        <v>0.5</v>
      </c>
      <c r="F49" s="51">
        <v>0.2</v>
      </c>
      <c r="G49" s="51">
        <v>2</v>
      </c>
      <c r="H49" s="51">
        <v>0.2</v>
      </c>
      <c r="I49" s="51">
        <v>0.1</v>
      </c>
      <c r="J49" s="52">
        <v>0.5</v>
      </c>
    </row>
    <row r="50" spans="1:10" ht="14.25" customHeight="1">
      <c r="A50" s="743" t="s">
        <v>967</v>
      </c>
      <c r="B50" s="997">
        <v>100</v>
      </c>
      <c r="C50" s="998">
        <v>89.4</v>
      </c>
      <c r="D50" s="998">
        <v>10.6</v>
      </c>
      <c r="E50" s="998">
        <v>0.5</v>
      </c>
      <c r="F50" s="998">
        <v>1.3</v>
      </c>
      <c r="G50" s="998">
        <v>3.4</v>
      </c>
      <c r="H50" s="998">
        <v>1</v>
      </c>
      <c r="I50" s="998">
        <v>0.1</v>
      </c>
      <c r="J50" s="999">
        <v>4.3</v>
      </c>
    </row>
    <row r="51" spans="1:10" ht="12.75" customHeight="1">
      <c r="A51" s="417" t="s">
        <v>70</v>
      </c>
      <c r="B51" s="1000">
        <v>100</v>
      </c>
      <c r="C51" s="51">
        <v>97</v>
      </c>
      <c r="D51" s="51">
        <v>3</v>
      </c>
      <c r="E51" s="51">
        <v>0.3</v>
      </c>
      <c r="F51" s="51">
        <v>0.6</v>
      </c>
      <c r="G51" s="51">
        <v>0.7</v>
      </c>
      <c r="H51" s="51">
        <v>0.1</v>
      </c>
      <c r="I51" s="51">
        <v>0.1</v>
      </c>
      <c r="J51" s="52">
        <v>1.1000000000000001</v>
      </c>
    </row>
    <row r="52" spans="1:10" ht="12.75" customHeight="1">
      <c r="A52" s="743" t="s">
        <v>848</v>
      </c>
      <c r="B52" s="997">
        <v>100</v>
      </c>
      <c r="C52" s="998">
        <v>97.8</v>
      </c>
      <c r="D52" s="998">
        <v>2.2000000000000002</v>
      </c>
      <c r="E52" s="998">
        <v>0.4</v>
      </c>
      <c r="F52" s="998">
        <v>0.9</v>
      </c>
      <c r="G52" s="998">
        <v>0.4</v>
      </c>
      <c r="H52" s="998">
        <v>0</v>
      </c>
      <c r="I52" s="998">
        <v>0.1</v>
      </c>
      <c r="J52" s="999">
        <v>0.4</v>
      </c>
    </row>
    <row r="53" spans="1:10" ht="12.75" customHeight="1">
      <c r="A53" s="436" t="s">
        <v>867</v>
      </c>
      <c r="B53" s="1000">
        <v>100</v>
      </c>
      <c r="C53" s="51">
        <v>98.1</v>
      </c>
      <c r="D53" s="51">
        <v>1.9</v>
      </c>
      <c r="E53" s="51">
        <v>0.1</v>
      </c>
      <c r="F53" s="51">
        <v>0.2</v>
      </c>
      <c r="G53" s="51">
        <v>0.7</v>
      </c>
      <c r="H53" s="51">
        <v>0.1</v>
      </c>
      <c r="I53" s="51">
        <v>0.1</v>
      </c>
      <c r="J53" s="52">
        <v>0.7</v>
      </c>
    </row>
    <row r="54" spans="1:10" ht="14.25" customHeight="1">
      <c r="A54" s="744" t="s">
        <v>967</v>
      </c>
      <c r="B54" s="1001">
        <v>100</v>
      </c>
      <c r="C54" s="1002">
        <v>90.4</v>
      </c>
      <c r="D54" s="1002">
        <v>9.6</v>
      </c>
      <c r="E54" s="1002">
        <v>0.3</v>
      </c>
      <c r="F54" s="1002">
        <v>0.5</v>
      </c>
      <c r="G54" s="1002">
        <v>2.5</v>
      </c>
      <c r="H54" s="1002">
        <v>0.1</v>
      </c>
      <c r="I54" s="1002">
        <v>0.1</v>
      </c>
      <c r="J54" s="1003">
        <v>5.9</v>
      </c>
    </row>
    <row r="55" spans="1:10">
      <c r="A55" s="241" t="s">
        <v>922</v>
      </c>
    </row>
    <row r="56" spans="1:10">
      <c r="A56" s="241" t="s">
        <v>869</v>
      </c>
    </row>
    <row r="57" spans="1:10">
      <c r="A57" s="16" t="s">
        <v>854</v>
      </c>
    </row>
    <row r="58" spans="1:10">
      <c r="A58" s="16" t="s">
        <v>870</v>
      </c>
    </row>
  </sheetData>
  <mergeCells count="8">
    <mergeCell ref="A2:J2"/>
    <mergeCell ref="A3:A6"/>
    <mergeCell ref="B3:B5"/>
    <mergeCell ref="C3:J3"/>
    <mergeCell ref="C4:C5"/>
    <mergeCell ref="D4:D5"/>
    <mergeCell ref="E4:J4"/>
    <mergeCell ref="B6:J6"/>
  </mergeCells>
  <hyperlinks>
    <hyperlink ref="A1" location="Inhalt!A1" display="Zurück zum Inhalt"/>
  </hyperlinks>
  <pageMargins left="0.7" right="0.7" top="0.75" bottom="0.75" header="0.3" footer="0.3"/>
  <pageSetup paperSize="9" scale="8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Q96"/>
  <sheetViews>
    <sheetView zoomScaleNormal="100" workbookViewId="0"/>
  </sheetViews>
  <sheetFormatPr baseColWidth="10" defaultColWidth="9.7109375" defaultRowHeight="12.75"/>
  <cols>
    <col min="1" max="1" width="45.140625" style="109" customWidth="1"/>
    <col min="2" max="6" width="12.42578125" style="109" customWidth="1"/>
    <col min="7" max="7" width="12.42578125" style="115" customWidth="1"/>
    <col min="8" max="14" width="12.42578125" style="109" customWidth="1"/>
    <col min="15" max="15" width="12.42578125" style="115" customWidth="1"/>
    <col min="16" max="17" width="12.42578125" style="109" customWidth="1"/>
    <col min="18" max="16384" width="9.7109375" style="110"/>
  </cols>
  <sheetData>
    <row r="1" spans="1:17" ht="25.5" customHeight="1">
      <c r="A1" s="963" t="s">
        <v>248</v>
      </c>
      <c r="B1" s="69"/>
    </row>
    <row r="2" spans="1:17" ht="18" customHeight="1">
      <c r="A2" s="1267" t="s">
        <v>360</v>
      </c>
      <c r="B2" s="1267"/>
      <c r="C2" s="1267"/>
      <c r="D2" s="1267"/>
      <c r="E2" s="1267"/>
      <c r="F2" s="1267"/>
      <c r="G2" s="1267"/>
      <c r="H2" s="1267"/>
      <c r="I2" s="1267"/>
      <c r="J2" s="1267"/>
      <c r="K2" s="1267"/>
      <c r="L2" s="1267"/>
      <c r="M2" s="1267"/>
      <c r="N2" s="1267"/>
      <c r="O2" s="1267"/>
      <c r="P2" s="1267"/>
      <c r="Q2" s="1267"/>
    </row>
    <row r="3" spans="1:17" ht="16.5" customHeight="1">
      <c r="A3" s="1269" t="s">
        <v>361</v>
      </c>
      <c r="B3" s="1265">
        <v>2005</v>
      </c>
      <c r="C3" s="1265"/>
      <c r="D3" s="1265"/>
      <c r="E3" s="1265"/>
      <c r="F3" s="1265"/>
      <c r="G3" s="1265"/>
      <c r="H3" s="1265"/>
      <c r="I3" s="1265"/>
      <c r="J3" s="1265">
        <v>2013</v>
      </c>
      <c r="K3" s="1265"/>
      <c r="L3" s="1265"/>
      <c r="M3" s="1265"/>
      <c r="N3" s="1265"/>
      <c r="O3" s="1265"/>
      <c r="P3" s="1265"/>
      <c r="Q3" s="1271"/>
    </row>
    <row r="4" spans="1:17" ht="12.75" customHeight="1">
      <c r="A4" s="1269"/>
      <c r="B4" s="1265" t="s">
        <v>0</v>
      </c>
      <c r="C4" s="1265"/>
      <c r="D4" s="1265"/>
      <c r="E4" s="1265"/>
      <c r="F4" s="1265" t="s">
        <v>362</v>
      </c>
      <c r="G4" s="1265"/>
      <c r="H4" s="1265"/>
      <c r="I4" s="1265"/>
      <c r="J4" s="792" t="s">
        <v>0</v>
      </c>
      <c r="K4" s="792"/>
      <c r="L4" s="792"/>
      <c r="M4" s="792"/>
      <c r="N4" s="1265" t="s">
        <v>362</v>
      </c>
      <c r="O4" s="1265"/>
      <c r="P4" s="1265"/>
      <c r="Q4" s="1271"/>
    </row>
    <row r="5" spans="1:17" ht="36">
      <c r="A5" s="1269"/>
      <c r="B5" s="1265" t="s">
        <v>363</v>
      </c>
      <c r="C5" s="793" t="s">
        <v>364</v>
      </c>
      <c r="D5" s="793" t="s">
        <v>365</v>
      </c>
      <c r="E5" s="793" t="s">
        <v>366</v>
      </c>
      <c r="F5" s="793" t="s">
        <v>367</v>
      </c>
      <c r="G5" s="793" t="s">
        <v>368</v>
      </c>
      <c r="H5" s="793" t="s">
        <v>365</v>
      </c>
      <c r="I5" s="793" t="s">
        <v>366</v>
      </c>
      <c r="J5" s="1265" t="s">
        <v>363</v>
      </c>
      <c r="K5" s="793" t="s">
        <v>364</v>
      </c>
      <c r="L5" s="793" t="s">
        <v>365</v>
      </c>
      <c r="M5" s="793" t="s">
        <v>366</v>
      </c>
      <c r="N5" s="793" t="s">
        <v>367</v>
      </c>
      <c r="O5" s="793" t="s">
        <v>368</v>
      </c>
      <c r="P5" s="793" t="s">
        <v>365</v>
      </c>
      <c r="Q5" s="794" t="s">
        <v>366</v>
      </c>
    </row>
    <row r="6" spans="1:17" ht="12.75" customHeight="1">
      <c r="A6" s="1269"/>
      <c r="B6" s="1265"/>
      <c r="C6" s="792" t="s">
        <v>0</v>
      </c>
      <c r="D6" s="792" t="s">
        <v>0</v>
      </c>
      <c r="E6" s="792" t="s">
        <v>0</v>
      </c>
      <c r="F6" s="792" t="s">
        <v>0</v>
      </c>
      <c r="G6" s="792" t="s">
        <v>0</v>
      </c>
      <c r="H6" s="792" t="s">
        <v>0</v>
      </c>
      <c r="I6" s="792" t="s">
        <v>0</v>
      </c>
      <c r="J6" s="1265"/>
      <c r="K6" s="792" t="s">
        <v>0</v>
      </c>
      <c r="L6" s="792" t="s">
        <v>0</v>
      </c>
      <c r="M6" s="792" t="s">
        <v>0</v>
      </c>
      <c r="N6" s="792" t="s">
        <v>0</v>
      </c>
      <c r="O6" s="792" t="s">
        <v>0</v>
      </c>
      <c r="P6" s="792" t="s">
        <v>0</v>
      </c>
      <c r="Q6" s="795" t="s">
        <v>0</v>
      </c>
    </row>
    <row r="7" spans="1:17" ht="36">
      <c r="A7" s="1270"/>
      <c r="B7" s="1266" t="s">
        <v>369</v>
      </c>
      <c r="C7" s="1266"/>
      <c r="D7" s="796" t="s">
        <v>370</v>
      </c>
      <c r="E7" s="796" t="s">
        <v>371</v>
      </c>
      <c r="F7" s="1266" t="s">
        <v>1279</v>
      </c>
      <c r="G7" s="1266"/>
      <c r="H7" s="796" t="s">
        <v>98</v>
      </c>
      <c r="I7" s="796" t="s">
        <v>371</v>
      </c>
      <c r="J7" s="1266" t="s">
        <v>1279</v>
      </c>
      <c r="K7" s="1266"/>
      <c r="L7" s="796" t="s">
        <v>98</v>
      </c>
      <c r="M7" s="796" t="s">
        <v>371</v>
      </c>
      <c r="N7" s="1266" t="s">
        <v>1279</v>
      </c>
      <c r="O7" s="1266"/>
      <c r="P7" s="796" t="s">
        <v>98</v>
      </c>
      <c r="Q7" s="797" t="s">
        <v>371</v>
      </c>
    </row>
    <row r="8" spans="1:17">
      <c r="A8" s="809" t="s">
        <v>0</v>
      </c>
      <c r="B8" s="809"/>
      <c r="C8" s="809"/>
      <c r="D8" s="809"/>
      <c r="E8" s="809"/>
      <c r="F8" s="809"/>
      <c r="G8" s="809"/>
      <c r="H8" s="809"/>
      <c r="I8" s="809"/>
      <c r="J8" s="809"/>
      <c r="K8" s="809"/>
      <c r="L8" s="809"/>
      <c r="M8" s="809"/>
      <c r="N8" s="809"/>
      <c r="O8" s="809"/>
      <c r="P8" s="809"/>
      <c r="Q8" s="809"/>
    </row>
    <row r="9" spans="1:17">
      <c r="A9" s="111" t="s">
        <v>0</v>
      </c>
      <c r="B9" s="798">
        <v>82465</v>
      </c>
      <c r="C9" s="798">
        <v>1986</v>
      </c>
      <c r="D9" s="799">
        <v>100</v>
      </c>
      <c r="E9" s="799">
        <v>2.4087515367366361</v>
      </c>
      <c r="F9" s="798">
        <v>1778.3109999999999</v>
      </c>
      <c r="G9" s="798">
        <v>208.07400000000001</v>
      </c>
      <c r="H9" s="799">
        <v>100</v>
      </c>
      <c r="I9" s="799">
        <v>2.1564346056004573</v>
      </c>
      <c r="J9" s="798">
        <v>80611</v>
      </c>
      <c r="K9" s="798">
        <v>2627</v>
      </c>
      <c r="L9" s="799">
        <v>100</v>
      </c>
      <c r="M9" s="799">
        <v>3.2590599225264896</v>
      </c>
      <c r="N9" s="798">
        <v>2381.8329999999996</v>
      </c>
      <c r="O9" s="798">
        <v>245.32900000000001</v>
      </c>
      <c r="P9" s="799">
        <v>100</v>
      </c>
      <c r="Q9" s="800">
        <v>2.9547231851142168</v>
      </c>
    </row>
    <row r="10" spans="1:17">
      <c r="A10" s="810" t="s">
        <v>1</v>
      </c>
      <c r="B10" s="811">
        <v>67132</v>
      </c>
      <c r="C10" s="811">
        <v>1518</v>
      </c>
      <c r="D10" s="812">
        <v>76.434880448654198</v>
      </c>
      <c r="E10" s="812">
        <v>2.2616467790871018</v>
      </c>
      <c r="F10" s="811">
        <v>1499.6669999999997</v>
      </c>
      <c r="G10" s="811">
        <v>18.623999999999999</v>
      </c>
      <c r="H10" s="812">
        <v>84.330974728267421</v>
      </c>
      <c r="I10" s="812">
        <v>2.2339044624865827</v>
      </c>
      <c r="J10" s="811">
        <v>64073</v>
      </c>
      <c r="K10" s="811">
        <v>1969</v>
      </c>
      <c r="L10" s="812">
        <v>74.943855384631746</v>
      </c>
      <c r="M10" s="812">
        <v>3.0728721252981317</v>
      </c>
      <c r="N10" s="811">
        <v>1942.4154899999992</v>
      </c>
      <c r="O10" s="811">
        <v>26.481000000000002</v>
      </c>
      <c r="P10" s="812">
        <v>81.551288020612674</v>
      </c>
      <c r="Q10" s="813">
        <v>3.031543021831641</v>
      </c>
    </row>
    <row r="11" spans="1:17">
      <c r="A11" s="801" t="s">
        <v>99</v>
      </c>
      <c r="B11" s="798">
        <v>15333</v>
      </c>
      <c r="C11" s="798">
        <v>468</v>
      </c>
      <c r="D11" s="799">
        <v>23.565169894053771</v>
      </c>
      <c r="E11" s="799">
        <v>3.0528130560837292</v>
      </c>
      <c r="F11" s="798">
        <v>278.64499999999998</v>
      </c>
      <c r="G11" s="798">
        <v>189.45</v>
      </c>
      <c r="H11" s="799">
        <v>15.669081504866133</v>
      </c>
      <c r="I11" s="799">
        <v>1.8172616541779996</v>
      </c>
      <c r="J11" s="798">
        <v>16538</v>
      </c>
      <c r="K11" s="798">
        <v>658</v>
      </c>
      <c r="L11" s="799">
        <v>25.05616326667332</v>
      </c>
      <c r="M11" s="799">
        <v>3.980433854023306</v>
      </c>
      <c r="N11" s="798">
        <v>439.41800000000006</v>
      </c>
      <c r="O11" s="798">
        <v>218.84800000000001</v>
      </c>
      <c r="P11" s="799">
        <v>18.448732551778406</v>
      </c>
      <c r="Q11" s="800">
        <v>2.6570934595850511</v>
      </c>
    </row>
    <row r="12" spans="1:17">
      <c r="A12" s="814" t="s">
        <v>373</v>
      </c>
      <c r="B12" s="811"/>
      <c r="C12" s="811"/>
      <c r="D12" s="812"/>
      <c r="E12" s="812"/>
      <c r="F12" s="811"/>
      <c r="G12" s="811"/>
      <c r="H12" s="812"/>
      <c r="I12" s="812"/>
      <c r="J12" s="811"/>
      <c r="K12" s="811"/>
      <c r="L12" s="812"/>
      <c r="M12" s="812"/>
      <c r="N12" s="811"/>
      <c r="O12" s="811"/>
      <c r="P12" s="812"/>
      <c r="Q12" s="813"/>
    </row>
    <row r="13" spans="1:17">
      <c r="A13" s="802" t="s">
        <v>374</v>
      </c>
      <c r="B13" s="798">
        <v>7321</v>
      </c>
      <c r="C13" s="798">
        <v>261</v>
      </c>
      <c r="D13" s="799">
        <v>13.139748840229865</v>
      </c>
      <c r="E13" s="799">
        <v>3.5653620337013221</v>
      </c>
      <c r="F13" s="798" t="s">
        <v>375</v>
      </c>
      <c r="G13" s="798" t="s">
        <v>375</v>
      </c>
      <c r="H13" s="799" t="s">
        <v>375</v>
      </c>
      <c r="I13" s="799" t="s">
        <v>375</v>
      </c>
      <c r="J13" s="798">
        <v>6827</v>
      </c>
      <c r="K13" s="798">
        <v>286</v>
      </c>
      <c r="L13" s="799">
        <v>10.885244229324266</v>
      </c>
      <c r="M13" s="799">
        <v>4.1887997032995177</v>
      </c>
      <c r="N13" s="798" t="s">
        <v>375</v>
      </c>
      <c r="O13" s="798" t="s">
        <v>375</v>
      </c>
      <c r="P13" s="799" t="s">
        <v>375</v>
      </c>
      <c r="Q13" s="800" t="s">
        <v>375</v>
      </c>
    </row>
    <row r="14" spans="1:17">
      <c r="A14" s="814" t="s">
        <v>3</v>
      </c>
      <c r="B14" s="811">
        <v>10399</v>
      </c>
      <c r="C14" s="811">
        <v>322</v>
      </c>
      <c r="D14" s="812">
        <v>16.206123183572167</v>
      </c>
      <c r="E14" s="812">
        <v>3.0956378581827892</v>
      </c>
      <c r="F14" s="811" t="s">
        <v>375</v>
      </c>
      <c r="G14" s="811" t="s">
        <v>375</v>
      </c>
      <c r="H14" s="812" t="s">
        <v>375</v>
      </c>
      <c r="I14" s="812" t="s">
        <v>375</v>
      </c>
      <c r="J14" s="811">
        <v>10490</v>
      </c>
      <c r="K14" s="811">
        <v>386</v>
      </c>
      <c r="L14" s="812">
        <v>14.709332732431424</v>
      </c>
      <c r="M14" s="812">
        <v>3.683984489509923</v>
      </c>
      <c r="N14" s="811" t="s">
        <v>375</v>
      </c>
      <c r="O14" s="811" t="s">
        <v>375</v>
      </c>
      <c r="P14" s="812" t="s">
        <v>375</v>
      </c>
      <c r="Q14" s="813" t="s">
        <v>375</v>
      </c>
    </row>
    <row r="15" spans="1:17">
      <c r="A15" s="803" t="s">
        <v>376</v>
      </c>
      <c r="B15" s="798">
        <v>5571</v>
      </c>
      <c r="C15" s="798">
        <v>222</v>
      </c>
      <c r="D15" s="799">
        <v>11.177692139237863</v>
      </c>
      <c r="E15" s="799">
        <v>3.9852988794667512</v>
      </c>
      <c r="F15" s="798" t="s">
        <v>375</v>
      </c>
      <c r="G15" s="798" t="s">
        <v>375</v>
      </c>
      <c r="H15" s="799" t="s">
        <v>375</v>
      </c>
      <c r="I15" s="799" t="s">
        <v>375</v>
      </c>
      <c r="J15" s="798">
        <v>5489</v>
      </c>
      <c r="K15" s="798">
        <v>239</v>
      </c>
      <c r="L15" s="799">
        <v>9.0880726426463241</v>
      </c>
      <c r="M15" s="799">
        <v>4.349896629145845</v>
      </c>
      <c r="N15" s="798" t="s">
        <v>375</v>
      </c>
      <c r="O15" s="798" t="s">
        <v>375</v>
      </c>
      <c r="P15" s="799" t="s">
        <v>375</v>
      </c>
      <c r="Q15" s="800" t="s">
        <v>375</v>
      </c>
    </row>
    <row r="16" spans="1:17">
      <c r="A16" s="815" t="s">
        <v>377</v>
      </c>
      <c r="B16" s="811">
        <v>1769</v>
      </c>
      <c r="C16" s="811">
        <v>42</v>
      </c>
      <c r="D16" s="812">
        <v>2.124663647782278</v>
      </c>
      <c r="E16" s="812">
        <v>2.385769498849343</v>
      </c>
      <c r="F16" s="811" t="s">
        <v>375</v>
      </c>
      <c r="G16" s="811" t="s">
        <v>375</v>
      </c>
      <c r="H16" s="812" t="s">
        <v>375</v>
      </c>
      <c r="I16" s="812" t="s">
        <v>375</v>
      </c>
      <c r="J16" s="811">
        <v>3106</v>
      </c>
      <c r="K16" s="811">
        <v>92</v>
      </c>
      <c r="L16" s="812">
        <v>3.4939223390106888</v>
      </c>
      <c r="M16" s="812">
        <v>2.9548862450401012</v>
      </c>
      <c r="N16" s="811" t="s">
        <v>375</v>
      </c>
      <c r="O16" s="811" t="s">
        <v>375</v>
      </c>
      <c r="P16" s="812" t="s">
        <v>375</v>
      </c>
      <c r="Q16" s="813" t="s">
        <v>375</v>
      </c>
    </row>
    <row r="17" spans="1:17">
      <c r="A17" s="803" t="s">
        <v>378</v>
      </c>
      <c r="B17" s="798">
        <v>3059</v>
      </c>
      <c r="C17" s="798">
        <v>58</v>
      </c>
      <c r="D17" s="799">
        <v>2.9038177392600124</v>
      </c>
      <c r="E17" s="799">
        <v>1.885767248439316</v>
      </c>
      <c r="F17" s="798" t="s">
        <v>375</v>
      </c>
      <c r="G17" s="798" t="s">
        <v>375</v>
      </c>
      <c r="H17" s="799" t="s">
        <v>375</v>
      </c>
      <c r="I17" s="799" t="s">
        <v>375</v>
      </c>
      <c r="J17" s="798">
        <v>1894</v>
      </c>
      <c r="K17" s="798">
        <v>56</v>
      </c>
      <c r="L17" s="799">
        <v>2.1273261032246964</v>
      </c>
      <c r="M17" s="799">
        <v>2.9501385870340542</v>
      </c>
      <c r="N17" s="798" t="s">
        <v>375</v>
      </c>
      <c r="O17" s="798" t="s">
        <v>375</v>
      </c>
      <c r="P17" s="799" t="s">
        <v>375</v>
      </c>
      <c r="Q17" s="800" t="s">
        <v>375</v>
      </c>
    </row>
    <row r="18" spans="1:17">
      <c r="A18" s="814" t="s">
        <v>379</v>
      </c>
      <c r="B18" s="811">
        <v>4526</v>
      </c>
      <c r="C18" s="811">
        <v>138</v>
      </c>
      <c r="D18" s="812">
        <v>6.9708540892123123</v>
      </c>
      <c r="E18" s="812">
        <v>3.0592489211169878</v>
      </c>
      <c r="F18" s="811" t="s">
        <v>375</v>
      </c>
      <c r="G18" s="811" t="s">
        <v>375</v>
      </c>
      <c r="H18" s="812" t="s">
        <v>375</v>
      </c>
      <c r="I18" s="812" t="s">
        <v>375</v>
      </c>
      <c r="J18" s="811">
        <v>5800</v>
      </c>
      <c r="K18" s="811">
        <v>267</v>
      </c>
      <c r="L18" s="812">
        <v>10.172307607981541</v>
      </c>
      <c r="M18" s="812">
        <v>4.6074385401597269</v>
      </c>
      <c r="N18" s="811" t="s">
        <v>375</v>
      </c>
      <c r="O18" s="811" t="s">
        <v>375</v>
      </c>
      <c r="P18" s="812" t="s">
        <v>375</v>
      </c>
      <c r="Q18" s="813" t="s">
        <v>375</v>
      </c>
    </row>
    <row r="19" spans="1:17">
      <c r="A19" s="803" t="s">
        <v>380</v>
      </c>
      <c r="B19" s="798">
        <v>1341</v>
      </c>
      <c r="C19" s="798">
        <v>31</v>
      </c>
      <c r="D19" s="799">
        <v>1.5740151078466662</v>
      </c>
      <c r="E19" s="799">
        <v>2.3309821720793571</v>
      </c>
      <c r="F19" s="798" t="s">
        <v>375</v>
      </c>
      <c r="G19" s="798" t="s">
        <v>375</v>
      </c>
      <c r="H19" s="799" t="s">
        <v>375</v>
      </c>
      <c r="I19" s="799" t="s">
        <v>375</v>
      </c>
      <c r="J19" s="798">
        <v>1091</v>
      </c>
      <c r="K19" s="798">
        <v>43</v>
      </c>
      <c r="L19" s="799">
        <v>1.6225727610250147</v>
      </c>
      <c r="M19" s="799">
        <v>3.9079744562588816</v>
      </c>
      <c r="N19" s="798" t="s">
        <v>375</v>
      </c>
      <c r="O19" s="798" t="s">
        <v>375</v>
      </c>
      <c r="P19" s="799" t="s">
        <v>375</v>
      </c>
      <c r="Q19" s="800" t="s">
        <v>375</v>
      </c>
    </row>
    <row r="20" spans="1:17">
      <c r="A20" s="815" t="s">
        <v>378</v>
      </c>
      <c r="B20" s="811">
        <v>455</v>
      </c>
      <c r="C20" s="811">
        <v>21</v>
      </c>
      <c r="D20" s="812">
        <v>1.0724003654880598</v>
      </c>
      <c r="E20" s="812">
        <v>4.6808117919014176</v>
      </c>
      <c r="F20" s="811" t="s">
        <v>375</v>
      </c>
      <c r="G20" s="811" t="s">
        <v>375</v>
      </c>
      <c r="H20" s="812" t="s">
        <v>375</v>
      </c>
      <c r="I20" s="812" t="s">
        <v>375</v>
      </c>
      <c r="J20" s="811">
        <v>464</v>
      </c>
      <c r="K20" s="811">
        <v>42</v>
      </c>
      <c r="L20" s="812">
        <v>1.6120324136844246</v>
      </c>
      <c r="M20" s="812">
        <v>9.1286792487854989</v>
      </c>
      <c r="N20" s="811" t="s">
        <v>375</v>
      </c>
      <c r="O20" s="811" t="s">
        <v>375</v>
      </c>
      <c r="P20" s="812" t="s">
        <v>375</v>
      </c>
      <c r="Q20" s="813" t="s">
        <v>375</v>
      </c>
    </row>
    <row r="21" spans="1:17">
      <c r="A21" s="803" t="s">
        <v>381</v>
      </c>
      <c r="B21" s="798">
        <v>1528</v>
      </c>
      <c r="C21" s="798">
        <v>69</v>
      </c>
      <c r="D21" s="799">
        <v>3.4489285813173183</v>
      </c>
      <c r="E21" s="799">
        <v>4.482426290131257</v>
      </c>
      <c r="F21" s="798" t="s">
        <v>375</v>
      </c>
      <c r="G21" s="798" t="s">
        <v>375</v>
      </c>
      <c r="H21" s="799" t="s">
        <v>375</v>
      </c>
      <c r="I21" s="799" t="s">
        <v>375</v>
      </c>
      <c r="J21" s="798">
        <v>2056</v>
      </c>
      <c r="K21" s="798">
        <v>109</v>
      </c>
      <c r="L21" s="799">
        <v>4.1662828557964842</v>
      </c>
      <c r="M21" s="799">
        <v>5.3230705784058072</v>
      </c>
      <c r="N21" s="798" t="s">
        <v>375</v>
      </c>
      <c r="O21" s="798" t="s">
        <v>375</v>
      </c>
      <c r="P21" s="799" t="s">
        <v>375</v>
      </c>
      <c r="Q21" s="800" t="s">
        <v>375</v>
      </c>
    </row>
    <row r="22" spans="1:17">
      <c r="A22" s="816" t="s">
        <v>382</v>
      </c>
      <c r="B22" s="811">
        <v>281</v>
      </c>
      <c r="C22" s="811">
        <v>15</v>
      </c>
      <c r="D22" s="812">
        <v>0.75262348436984772</v>
      </c>
      <c r="E22" s="812">
        <v>5.3115706971836234</v>
      </c>
      <c r="F22" s="811" t="s">
        <v>375</v>
      </c>
      <c r="G22" s="811" t="s">
        <v>375</v>
      </c>
      <c r="H22" s="812" t="s">
        <v>375</v>
      </c>
      <c r="I22" s="812" t="s">
        <v>375</v>
      </c>
      <c r="J22" s="811">
        <v>377</v>
      </c>
      <c r="K22" s="811">
        <v>18</v>
      </c>
      <c r="L22" s="812">
        <v>0.6812674665665841</v>
      </c>
      <c r="M22" s="812">
        <v>4.7438687259301267</v>
      </c>
      <c r="N22" s="811" t="s">
        <v>375</v>
      </c>
      <c r="O22" s="811" t="s">
        <v>375</v>
      </c>
      <c r="P22" s="812" t="s">
        <v>375</v>
      </c>
      <c r="Q22" s="813" t="s">
        <v>375</v>
      </c>
    </row>
    <row r="23" spans="1:17">
      <c r="A23" s="803" t="s">
        <v>383</v>
      </c>
      <c r="B23" s="798">
        <v>1201</v>
      </c>
      <c r="C23" s="798">
        <v>17</v>
      </c>
      <c r="D23" s="799">
        <v>0.87561071997623807</v>
      </c>
      <c r="E23" s="799">
        <v>1.4477240359812649</v>
      </c>
      <c r="F23" s="798" t="s">
        <v>375</v>
      </c>
      <c r="G23" s="798" t="s">
        <v>375</v>
      </c>
      <c r="H23" s="799" t="s">
        <v>375</v>
      </c>
      <c r="I23" s="799" t="s">
        <v>375</v>
      </c>
      <c r="J23" s="798">
        <v>2189</v>
      </c>
      <c r="K23" s="798">
        <v>73</v>
      </c>
      <c r="L23" s="799">
        <v>2.7714316817919875</v>
      </c>
      <c r="M23" s="799">
        <v>3.32572662627621</v>
      </c>
      <c r="N23" s="798" t="s">
        <v>375</v>
      </c>
      <c r="O23" s="798" t="s">
        <v>375</v>
      </c>
      <c r="P23" s="799" t="s">
        <v>375</v>
      </c>
      <c r="Q23" s="800" t="s">
        <v>375</v>
      </c>
    </row>
    <row r="24" spans="1:17">
      <c r="A24" s="816" t="s">
        <v>384</v>
      </c>
      <c r="B24" s="811">
        <v>277</v>
      </c>
      <c r="C24" s="811" t="s">
        <v>385</v>
      </c>
      <c r="D24" s="812" t="s">
        <v>385</v>
      </c>
      <c r="E24" s="812" t="s">
        <v>385</v>
      </c>
      <c r="F24" s="811" t="s">
        <v>375</v>
      </c>
      <c r="G24" s="811" t="s">
        <v>375</v>
      </c>
      <c r="H24" s="812" t="s">
        <v>375</v>
      </c>
      <c r="I24" s="812" t="s">
        <v>375</v>
      </c>
      <c r="J24" s="811">
        <v>567</v>
      </c>
      <c r="K24" s="811">
        <v>13</v>
      </c>
      <c r="L24" s="812">
        <v>0.48706551023499894</v>
      </c>
      <c r="M24" s="812">
        <v>2.2564438966155107</v>
      </c>
      <c r="N24" s="811" t="s">
        <v>375</v>
      </c>
      <c r="O24" s="811" t="s">
        <v>375</v>
      </c>
      <c r="P24" s="812" t="s">
        <v>375</v>
      </c>
      <c r="Q24" s="813" t="s">
        <v>375</v>
      </c>
    </row>
    <row r="25" spans="1:17">
      <c r="A25" s="804" t="s">
        <v>386</v>
      </c>
      <c r="B25" s="798">
        <v>283</v>
      </c>
      <c r="C25" s="798">
        <v>6</v>
      </c>
      <c r="D25" s="799">
        <v>0.29974048334033937</v>
      </c>
      <c r="E25" s="799">
        <v>2.1055832967903472</v>
      </c>
      <c r="F25" s="798" t="s">
        <v>375</v>
      </c>
      <c r="G25" s="798" t="s">
        <v>375</v>
      </c>
      <c r="H25" s="799" t="s">
        <v>375</v>
      </c>
      <c r="I25" s="799" t="s">
        <v>375</v>
      </c>
      <c r="J25" s="798">
        <v>760</v>
      </c>
      <c r="K25" s="798">
        <v>33</v>
      </c>
      <c r="L25" s="799">
        <v>1.2447652638093882</v>
      </c>
      <c r="M25" s="799">
        <v>4.3008574885580515</v>
      </c>
      <c r="N25" s="798" t="s">
        <v>375</v>
      </c>
      <c r="O25" s="798" t="s">
        <v>375</v>
      </c>
      <c r="P25" s="799" t="s">
        <v>375</v>
      </c>
      <c r="Q25" s="800" t="s">
        <v>375</v>
      </c>
    </row>
    <row r="26" spans="1:17">
      <c r="A26" s="814" t="s">
        <v>387</v>
      </c>
      <c r="B26" s="811">
        <v>408</v>
      </c>
      <c r="C26" s="811">
        <v>8</v>
      </c>
      <c r="D26" s="812">
        <v>0.38814227856130612</v>
      </c>
      <c r="E26" s="812">
        <v>1.8896873560063137</v>
      </c>
      <c r="F26" s="811" t="s">
        <v>375</v>
      </c>
      <c r="G26" s="811" t="s">
        <v>375</v>
      </c>
      <c r="H26" s="812" t="s">
        <v>375</v>
      </c>
      <c r="I26" s="812" t="s">
        <v>375</v>
      </c>
      <c r="J26" s="811">
        <v>248</v>
      </c>
      <c r="K26" s="811" t="s">
        <v>385</v>
      </c>
      <c r="L26" s="812" t="s">
        <v>385</v>
      </c>
      <c r="M26" s="812" t="s">
        <v>385</v>
      </c>
      <c r="N26" s="811" t="s">
        <v>375</v>
      </c>
      <c r="O26" s="811" t="s">
        <v>375</v>
      </c>
      <c r="P26" s="812" t="s">
        <v>375</v>
      </c>
      <c r="Q26" s="813" t="s">
        <v>375</v>
      </c>
    </row>
    <row r="27" spans="1:17">
      <c r="A27" s="803" t="s">
        <v>388</v>
      </c>
      <c r="B27" s="798">
        <v>408</v>
      </c>
      <c r="C27" s="798">
        <v>8</v>
      </c>
      <c r="D27" s="799">
        <v>0.38814227856130612</v>
      </c>
      <c r="E27" s="799">
        <v>1.8896873560063137</v>
      </c>
      <c r="F27" s="798" t="s">
        <v>375</v>
      </c>
      <c r="G27" s="798" t="s">
        <v>375</v>
      </c>
      <c r="H27" s="799" t="s">
        <v>375</v>
      </c>
      <c r="I27" s="799" t="s">
        <v>375</v>
      </c>
      <c r="J27" s="798">
        <v>248</v>
      </c>
      <c r="K27" s="798" t="s">
        <v>385</v>
      </c>
      <c r="L27" s="799" t="s">
        <v>385</v>
      </c>
      <c r="M27" s="799" t="s">
        <v>385</v>
      </c>
      <c r="N27" s="798" t="s">
        <v>375</v>
      </c>
      <c r="O27" s="798" t="s">
        <v>375</v>
      </c>
      <c r="P27" s="799" t="s">
        <v>375</v>
      </c>
      <c r="Q27" s="800" t="s">
        <v>375</v>
      </c>
    </row>
    <row r="28" spans="1:17" ht="12.75" customHeight="1">
      <c r="A28" s="809" t="s">
        <v>372</v>
      </c>
      <c r="B28" s="809"/>
      <c r="C28" s="809"/>
      <c r="D28" s="809"/>
      <c r="E28" s="809"/>
      <c r="F28" s="809"/>
      <c r="G28" s="809"/>
      <c r="H28" s="809"/>
      <c r="I28" s="809"/>
      <c r="J28" s="809"/>
      <c r="K28" s="809"/>
      <c r="L28" s="809"/>
      <c r="M28" s="809"/>
      <c r="N28" s="809"/>
      <c r="O28" s="809"/>
      <c r="P28" s="809"/>
      <c r="Q28" s="809"/>
    </row>
    <row r="29" spans="1:17" ht="12.75" customHeight="1">
      <c r="A29" s="111" t="s">
        <v>0</v>
      </c>
      <c r="B29" s="798">
        <v>4916</v>
      </c>
      <c r="C29" s="798">
        <v>917</v>
      </c>
      <c r="D29" s="799">
        <v>100</v>
      </c>
      <c r="E29" s="799">
        <v>18.649440631919635</v>
      </c>
      <c r="F29" s="798">
        <v>839.03300000000002</v>
      </c>
      <c r="G29" s="798">
        <v>77.739000000000004</v>
      </c>
      <c r="H29" s="799">
        <v>100</v>
      </c>
      <c r="I29" s="799">
        <v>17.06803449682301</v>
      </c>
      <c r="J29" s="798">
        <v>4600</v>
      </c>
      <c r="K29" s="798">
        <v>1301</v>
      </c>
      <c r="L29" s="799">
        <v>100</v>
      </c>
      <c r="M29" s="799">
        <v>28.279477041997602</v>
      </c>
      <c r="N29" s="798">
        <v>1206.9449999999999</v>
      </c>
      <c r="O29" s="798">
        <v>93.864000000000004</v>
      </c>
      <c r="P29" s="799">
        <v>100</v>
      </c>
      <c r="Q29" s="800">
        <v>26.238881663990483</v>
      </c>
    </row>
    <row r="30" spans="1:17" ht="12.75" customHeight="1">
      <c r="A30" s="810" t="s">
        <v>1</v>
      </c>
      <c r="B30" s="811">
        <v>3698</v>
      </c>
      <c r="C30" s="811">
        <v>725</v>
      </c>
      <c r="D30" s="812">
        <v>79.053134258027072</v>
      </c>
      <c r="E30" s="812">
        <v>19.596511474473647</v>
      </c>
      <c r="F30" s="811">
        <v>718.31799999999998</v>
      </c>
      <c r="G30" s="811">
        <v>6.4189999999999996</v>
      </c>
      <c r="H30" s="812">
        <v>85.612604033452783</v>
      </c>
      <c r="I30" s="812">
        <v>19.42294505361388</v>
      </c>
      <c r="J30" s="811">
        <v>3439</v>
      </c>
      <c r="K30" s="811">
        <v>1002</v>
      </c>
      <c r="L30" s="812">
        <v>77.031485022013172</v>
      </c>
      <c r="M30" s="812">
        <v>29.135640091508453</v>
      </c>
      <c r="N30" s="811">
        <v>992.79348999999922</v>
      </c>
      <c r="O30" s="811">
        <v>9.2390000000000008</v>
      </c>
      <c r="P30" s="812">
        <v>82.256730008409605</v>
      </c>
      <c r="Q30" s="813">
        <v>28.867001917106094</v>
      </c>
    </row>
    <row r="31" spans="1:17" ht="12.75" customHeight="1">
      <c r="A31" s="801" t="s">
        <v>99</v>
      </c>
      <c r="B31" s="798">
        <v>1218</v>
      </c>
      <c r="C31" s="798">
        <v>192</v>
      </c>
      <c r="D31" s="799">
        <v>20.946865741972921</v>
      </c>
      <c r="E31" s="799">
        <v>15.772649133196278</v>
      </c>
      <c r="F31" s="798">
        <v>120.715</v>
      </c>
      <c r="G31" s="798">
        <v>71.319999999999993</v>
      </c>
      <c r="H31" s="799">
        <v>14.387395966547203</v>
      </c>
      <c r="I31" s="799">
        <v>9.9148350046282658</v>
      </c>
      <c r="J31" s="798">
        <v>1161</v>
      </c>
      <c r="K31" s="798">
        <v>299</v>
      </c>
      <c r="L31" s="799">
        <v>22.968475771615974</v>
      </c>
      <c r="M31" s="799">
        <v>25.742459946494805</v>
      </c>
      <c r="N31" s="798">
        <v>214.15100000000001</v>
      </c>
      <c r="O31" s="798">
        <v>84.625</v>
      </c>
      <c r="P31" s="799">
        <v>17.743227736143737</v>
      </c>
      <c r="Q31" s="800">
        <v>18.451192666083653</v>
      </c>
    </row>
    <row r="32" spans="1:17" ht="12.75" customHeight="1">
      <c r="A32" s="814" t="s">
        <v>373</v>
      </c>
      <c r="B32" s="811"/>
      <c r="C32" s="811"/>
      <c r="D32" s="812"/>
      <c r="E32" s="812"/>
      <c r="F32" s="811"/>
      <c r="G32" s="811"/>
      <c r="H32" s="812"/>
      <c r="I32" s="812"/>
      <c r="J32" s="811"/>
      <c r="K32" s="811"/>
      <c r="L32" s="812"/>
      <c r="M32" s="812"/>
      <c r="N32" s="811"/>
      <c r="O32" s="811"/>
      <c r="P32" s="812"/>
      <c r="Q32" s="813"/>
    </row>
    <row r="33" spans="1:17" ht="12.75" customHeight="1">
      <c r="A33" s="802" t="s">
        <v>374</v>
      </c>
      <c r="B33" s="798">
        <v>548</v>
      </c>
      <c r="C33" s="798">
        <v>90</v>
      </c>
      <c r="D33" s="799">
        <v>9.7858573342117765</v>
      </c>
      <c r="E33" s="799">
        <v>16.383335798667989</v>
      </c>
      <c r="F33" s="798" t="s">
        <v>375</v>
      </c>
      <c r="G33" s="798" t="s">
        <v>375</v>
      </c>
      <c r="H33" s="799" t="s">
        <v>375</v>
      </c>
      <c r="I33" s="799" t="s">
        <v>375</v>
      </c>
      <c r="J33" s="798">
        <v>469</v>
      </c>
      <c r="K33" s="798">
        <v>113</v>
      </c>
      <c r="L33" s="799">
        <v>8.664454197349496</v>
      </c>
      <c r="M33" s="799">
        <v>24.046425294958503</v>
      </c>
      <c r="N33" s="798" t="s">
        <v>375</v>
      </c>
      <c r="O33" s="798" t="s">
        <v>375</v>
      </c>
      <c r="P33" s="799" t="s">
        <v>375</v>
      </c>
      <c r="Q33" s="800" t="s">
        <v>375</v>
      </c>
    </row>
    <row r="34" spans="1:17" ht="12.75" customHeight="1">
      <c r="A34" s="814" t="s">
        <v>3</v>
      </c>
      <c r="B34" s="811">
        <v>773</v>
      </c>
      <c r="C34" s="811">
        <v>116</v>
      </c>
      <c r="D34" s="812">
        <v>12.649710069679266</v>
      </c>
      <c r="E34" s="812">
        <v>15.011021811926339</v>
      </c>
      <c r="F34" s="811" t="s">
        <v>375</v>
      </c>
      <c r="G34" s="811" t="s">
        <v>375</v>
      </c>
      <c r="H34" s="812" t="s">
        <v>375</v>
      </c>
      <c r="I34" s="812" t="s">
        <v>375</v>
      </c>
      <c r="J34" s="811">
        <v>552</v>
      </c>
      <c r="K34" s="811">
        <v>140</v>
      </c>
      <c r="L34" s="812">
        <v>10.795205137725832</v>
      </c>
      <c r="M34" s="812">
        <v>25.46020556724994</v>
      </c>
      <c r="N34" s="811" t="s">
        <v>375</v>
      </c>
      <c r="O34" s="811" t="s">
        <v>375</v>
      </c>
      <c r="P34" s="812" t="s">
        <v>375</v>
      </c>
      <c r="Q34" s="813" t="s">
        <v>375</v>
      </c>
    </row>
    <row r="35" spans="1:17" ht="12.75" customHeight="1">
      <c r="A35" s="803" t="s">
        <v>376</v>
      </c>
      <c r="B35" s="798">
        <v>374</v>
      </c>
      <c r="C35" s="798">
        <v>72</v>
      </c>
      <c r="D35" s="799">
        <v>7.8856029634412916</v>
      </c>
      <c r="E35" s="799">
        <v>19.334952313197718</v>
      </c>
      <c r="F35" s="798" t="s">
        <v>375</v>
      </c>
      <c r="G35" s="798" t="s">
        <v>375</v>
      </c>
      <c r="H35" s="799" t="s">
        <v>375</v>
      </c>
      <c r="I35" s="799" t="s">
        <v>375</v>
      </c>
      <c r="J35" s="798">
        <v>299</v>
      </c>
      <c r="K35" s="798">
        <v>86</v>
      </c>
      <c r="L35" s="799">
        <v>6.6160666938804988</v>
      </c>
      <c r="M35" s="799">
        <v>28.823599738038713</v>
      </c>
      <c r="N35" s="798" t="s">
        <v>375</v>
      </c>
      <c r="O35" s="798" t="s">
        <v>375</v>
      </c>
      <c r="P35" s="799" t="s">
        <v>375</v>
      </c>
      <c r="Q35" s="800" t="s">
        <v>375</v>
      </c>
    </row>
    <row r="36" spans="1:17" ht="12.75" customHeight="1">
      <c r="A36" s="815" t="s">
        <v>377</v>
      </c>
      <c r="B36" s="811">
        <v>157</v>
      </c>
      <c r="C36" s="811">
        <v>20</v>
      </c>
      <c r="D36" s="812">
        <v>2.2052375072537118</v>
      </c>
      <c r="E36" s="812">
        <v>12.872806459007208</v>
      </c>
      <c r="F36" s="811" t="s">
        <v>375</v>
      </c>
      <c r="G36" s="811" t="s">
        <v>375</v>
      </c>
      <c r="H36" s="812" t="s">
        <v>375</v>
      </c>
      <c r="I36" s="812" t="s">
        <v>375</v>
      </c>
      <c r="J36" s="811">
        <v>172</v>
      </c>
      <c r="K36" s="811">
        <v>36</v>
      </c>
      <c r="L36" s="812">
        <v>2.7999498773455591</v>
      </c>
      <c r="M36" s="812">
        <v>21.211591772078179</v>
      </c>
      <c r="N36" s="811" t="s">
        <v>375</v>
      </c>
      <c r="O36" s="811" t="s">
        <v>375</v>
      </c>
      <c r="P36" s="812" t="s">
        <v>375</v>
      </c>
      <c r="Q36" s="813" t="s">
        <v>375</v>
      </c>
    </row>
    <row r="37" spans="1:17" ht="12.75" customHeight="1">
      <c r="A37" s="803" t="s">
        <v>378</v>
      </c>
      <c r="B37" s="798">
        <v>242</v>
      </c>
      <c r="C37" s="798">
        <v>23</v>
      </c>
      <c r="D37" s="799">
        <v>2.5588695989842618</v>
      </c>
      <c r="E37" s="799">
        <v>9.7095294857786154</v>
      </c>
      <c r="F37" s="798" t="s">
        <v>375</v>
      </c>
      <c r="G37" s="798" t="s">
        <v>375</v>
      </c>
      <c r="H37" s="799" t="s">
        <v>375</v>
      </c>
      <c r="I37" s="799" t="s">
        <v>375</v>
      </c>
      <c r="J37" s="798">
        <v>81</v>
      </c>
      <c r="K37" s="798">
        <v>18</v>
      </c>
      <c r="L37" s="799">
        <v>1.3791650426772875</v>
      </c>
      <c r="M37" s="799">
        <v>22.078810966086969</v>
      </c>
      <c r="N37" s="798" t="s">
        <v>375</v>
      </c>
      <c r="O37" s="798" t="s">
        <v>375</v>
      </c>
      <c r="P37" s="799" t="s">
        <v>375</v>
      </c>
      <c r="Q37" s="800" t="s">
        <v>375</v>
      </c>
    </row>
    <row r="38" spans="1:17" ht="12.75" customHeight="1">
      <c r="A38" s="814" t="s">
        <v>379</v>
      </c>
      <c r="B38" s="811">
        <v>415</v>
      </c>
      <c r="C38" s="811">
        <v>74</v>
      </c>
      <c r="D38" s="812">
        <v>8.0412578045577305</v>
      </c>
      <c r="E38" s="812">
        <v>17.772291907242714</v>
      </c>
      <c r="F38" s="811" t="s">
        <v>375</v>
      </c>
      <c r="G38" s="811" t="s">
        <v>375</v>
      </c>
      <c r="H38" s="812" t="s">
        <v>375</v>
      </c>
      <c r="I38" s="812" t="s">
        <v>375</v>
      </c>
      <c r="J38" s="811">
        <v>595</v>
      </c>
      <c r="K38" s="811">
        <v>156</v>
      </c>
      <c r="L38" s="812">
        <v>11.959788101097088</v>
      </c>
      <c r="M38" s="812">
        <v>26.132748327795717</v>
      </c>
      <c r="N38" s="811" t="s">
        <v>375</v>
      </c>
      <c r="O38" s="811" t="s">
        <v>375</v>
      </c>
      <c r="P38" s="812" t="s">
        <v>375</v>
      </c>
      <c r="Q38" s="813" t="s">
        <v>375</v>
      </c>
    </row>
    <row r="39" spans="1:17" ht="12.75" customHeight="1">
      <c r="A39" s="803" t="s">
        <v>380</v>
      </c>
      <c r="B39" s="798">
        <v>144</v>
      </c>
      <c r="C39" s="798">
        <v>15</v>
      </c>
      <c r="D39" s="799">
        <v>1.6444655814095543</v>
      </c>
      <c r="E39" s="799">
        <v>10.503142025108334</v>
      </c>
      <c r="F39" s="798" t="s">
        <v>375</v>
      </c>
      <c r="G39" s="798" t="s">
        <v>375</v>
      </c>
      <c r="H39" s="799" t="s">
        <v>375</v>
      </c>
      <c r="I39" s="799" t="s">
        <v>375</v>
      </c>
      <c r="J39" s="798">
        <v>156</v>
      </c>
      <c r="K39" s="798">
        <v>24</v>
      </c>
      <c r="L39" s="799">
        <v>1.8348285566904896</v>
      </c>
      <c r="M39" s="799">
        <v>15.264390211894026</v>
      </c>
      <c r="N39" s="798" t="s">
        <v>375</v>
      </c>
      <c r="O39" s="798" t="s">
        <v>375</v>
      </c>
      <c r="P39" s="799" t="s">
        <v>375</v>
      </c>
      <c r="Q39" s="800" t="s">
        <v>375</v>
      </c>
    </row>
    <row r="40" spans="1:17" ht="12.75" customHeight="1">
      <c r="A40" s="815" t="s">
        <v>378</v>
      </c>
      <c r="B40" s="811">
        <v>56</v>
      </c>
      <c r="C40" s="811">
        <v>10</v>
      </c>
      <c r="D40" s="812">
        <v>1.0523881619421185</v>
      </c>
      <c r="E40" s="812">
        <v>17.281031703385278</v>
      </c>
      <c r="F40" s="811" t="s">
        <v>375</v>
      </c>
      <c r="G40" s="811" t="s">
        <v>375</v>
      </c>
      <c r="H40" s="812" t="s">
        <v>375</v>
      </c>
      <c r="I40" s="812" t="s">
        <v>375</v>
      </c>
      <c r="J40" s="811">
        <v>70</v>
      </c>
      <c r="K40" s="811">
        <v>21</v>
      </c>
      <c r="L40" s="812">
        <v>1.6221215412869985</v>
      </c>
      <c r="M40" s="812">
        <v>30.006161439089656</v>
      </c>
      <c r="N40" s="811" t="s">
        <v>375</v>
      </c>
      <c r="O40" s="811" t="s">
        <v>375</v>
      </c>
      <c r="P40" s="812" t="s">
        <v>375</v>
      </c>
      <c r="Q40" s="813" t="s">
        <v>375</v>
      </c>
    </row>
    <row r="41" spans="1:17" ht="12.75" customHeight="1">
      <c r="A41" s="803" t="s">
        <v>381</v>
      </c>
      <c r="B41" s="798">
        <v>162</v>
      </c>
      <c r="C41" s="798">
        <v>39</v>
      </c>
      <c r="D41" s="799">
        <v>4.2260234823925682</v>
      </c>
      <c r="E41" s="799">
        <v>23.976112383192032</v>
      </c>
      <c r="F41" s="798" t="s">
        <v>375</v>
      </c>
      <c r="G41" s="798" t="s">
        <v>375</v>
      </c>
      <c r="H41" s="799" t="s">
        <v>375</v>
      </c>
      <c r="I41" s="799" t="s">
        <v>375</v>
      </c>
      <c r="J41" s="798">
        <v>197</v>
      </c>
      <c r="K41" s="798">
        <v>60</v>
      </c>
      <c r="L41" s="799">
        <v>4.5854541289305351</v>
      </c>
      <c r="M41" s="799">
        <v>30.252220176599771</v>
      </c>
      <c r="N41" s="798" t="s">
        <v>375</v>
      </c>
      <c r="O41" s="798" t="s">
        <v>375</v>
      </c>
      <c r="P41" s="799" t="s">
        <v>375</v>
      </c>
      <c r="Q41" s="800" t="s">
        <v>375</v>
      </c>
    </row>
    <row r="42" spans="1:17" ht="12.75" customHeight="1">
      <c r="A42" s="816" t="s">
        <v>382</v>
      </c>
      <c r="B42" s="811">
        <v>34</v>
      </c>
      <c r="C42" s="811">
        <v>9</v>
      </c>
      <c r="D42" s="812">
        <v>0.96588901057187615</v>
      </c>
      <c r="E42" s="812">
        <v>25.703918722786646</v>
      </c>
      <c r="F42" s="811" t="s">
        <v>375</v>
      </c>
      <c r="G42" s="811" t="s">
        <v>375</v>
      </c>
      <c r="H42" s="812" t="s">
        <v>375</v>
      </c>
      <c r="I42" s="812" t="s">
        <v>375</v>
      </c>
      <c r="J42" s="811">
        <v>40</v>
      </c>
      <c r="K42" s="811">
        <v>12</v>
      </c>
      <c r="L42" s="812">
        <v>0.88821648681705001</v>
      </c>
      <c r="M42" s="812">
        <v>28.555893329378911</v>
      </c>
      <c r="N42" s="811" t="s">
        <v>375</v>
      </c>
      <c r="O42" s="811" t="s">
        <v>375</v>
      </c>
      <c r="P42" s="812" t="s">
        <v>375</v>
      </c>
      <c r="Q42" s="813" t="s">
        <v>375</v>
      </c>
    </row>
    <row r="43" spans="1:17" ht="12.75" customHeight="1">
      <c r="A43" s="803" t="s">
        <v>383</v>
      </c>
      <c r="B43" s="798">
        <v>54</v>
      </c>
      <c r="C43" s="798">
        <v>10</v>
      </c>
      <c r="D43" s="799">
        <v>1.1183805788134891</v>
      </c>
      <c r="E43" s="799">
        <v>19.041693750580372</v>
      </c>
      <c r="F43" s="798" t="s">
        <v>375</v>
      </c>
      <c r="G43" s="798" t="s">
        <v>375</v>
      </c>
      <c r="H43" s="799" t="s">
        <v>375</v>
      </c>
      <c r="I43" s="799" t="s">
        <v>375</v>
      </c>
      <c r="J43" s="798">
        <v>171</v>
      </c>
      <c r="K43" s="798">
        <v>51</v>
      </c>
      <c r="L43" s="799">
        <v>3.9174083205143875</v>
      </c>
      <c r="M43" s="799">
        <v>29.718318073132327</v>
      </c>
      <c r="N43" s="798" t="s">
        <v>375</v>
      </c>
      <c r="O43" s="798" t="s">
        <v>375</v>
      </c>
      <c r="P43" s="799" t="s">
        <v>375</v>
      </c>
      <c r="Q43" s="800" t="s">
        <v>375</v>
      </c>
    </row>
    <row r="44" spans="1:17" ht="12.75" customHeight="1">
      <c r="A44" s="816" t="s">
        <v>384</v>
      </c>
      <c r="B44" s="811">
        <v>10</v>
      </c>
      <c r="C44" s="811" t="s">
        <v>385</v>
      </c>
      <c r="D44" s="812" t="s">
        <v>385</v>
      </c>
      <c r="E44" s="812" t="s">
        <v>385</v>
      </c>
      <c r="F44" s="811" t="s">
        <v>375</v>
      </c>
      <c r="G44" s="811" t="s">
        <v>375</v>
      </c>
      <c r="H44" s="812" t="s">
        <v>375</v>
      </c>
      <c r="I44" s="812" t="s">
        <v>375</v>
      </c>
      <c r="J44" s="811">
        <v>31</v>
      </c>
      <c r="K44" s="811">
        <v>7</v>
      </c>
      <c r="L44" s="812">
        <v>0.56295735961236437</v>
      </c>
      <c r="M44" s="812">
        <v>23.369287720194031</v>
      </c>
      <c r="N44" s="811" t="s">
        <v>375</v>
      </c>
      <c r="O44" s="811" t="s">
        <v>375</v>
      </c>
      <c r="P44" s="812" t="s">
        <v>375</v>
      </c>
      <c r="Q44" s="813" t="s">
        <v>375</v>
      </c>
    </row>
    <row r="45" spans="1:17" ht="12.75" customHeight="1">
      <c r="A45" s="804" t="s">
        <v>386</v>
      </c>
      <c r="B45" s="798">
        <v>20</v>
      </c>
      <c r="C45" s="798" t="s">
        <v>385</v>
      </c>
      <c r="D45" s="799" t="s">
        <v>385</v>
      </c>
      <c r="E45" s="799" t="s">
        <v>385</v>
      </c>
      <c r="F45" s="798" t="s">
        <v>375</v>
      </c>
      <c r="G45" s="798" t="s">
        <v>375</v>
      </c>
      <c r="H45" s="799" t="s">
        <v>375</v>
      </c>
      <c r="I45" s="799" t="s">
        <v>375</v>
      </c>
      <c r="J45" s="798">
        <v>74</v>
      </c>
      <c r="K45" s="798">
        <v>24</v>
      </c>
      <c r="L45" s="799">
        <v>1.8363187831572509</v>
      </c>
      <c r="M45" s="799">
        <v>32.477226376614546</v>
      </c>
      <c r="N45" s="798" t="s">
        <v>375</v>
      </c>
      <c r="O45" s="798" t="s">
        <v>375</v>
      </c>
      <c r="P45" s="799" t="s">
        <v>375</v>
      </c>
      <c r="Q45" s="800" t="s">
        <v>375</v>
      </c>
    </row>
    <row r="46" spans="1:17" ht="12.75" customHeight="1">
      <c r="A46" s="814" t="s">
        <v>387</v>
      </c>
      <c r="B46" s="811">
        <v>30</v>
      </c>
      <c r="C46" s="811" t="s">
        <v>385</v>
      </c>
      <c r="D46" s="812" t="s">
        <v>385</v>
      </c>
      <c r="E46" s="812" t="s">
        <v>385</v>
      </c>
      <c r="F46" s="811" t="s">
        <v>375</v>
      </c>
      <c r="G46" s="811" t="s">
        <v>375</v>
      </c>
      <c r="H46" s="812" t="s">
        <v>375</v>
      </c>
      <c r="I46" s="812" t="s">
        <v>375</v>
      </c>
      <c r="J46" s="811">
        <v>14</v>
      </c>
      <c r="K46" s="811" t="s">
        <v>385</v>
      </c>
      <c r="L46" s="812" t="s">
        <v>385</v>
      </c>
      <c r="M46" s="812" t="s">
        <v>385</v>
      </c>
      <c r="N46" s="811" t="s">
        <v>375</v>
      </c>
      <c r="O46" s="811" t="s">
        <v>375</v>
      </c>
      <c r="P46" s="812" t="s">
        <v>375</v>
      </c>
      <c r="Q46" s="813" t="s">
        <v>375</v>
      </c>
    </row>
    <row r="47" spans="1:17" ht="12.75" customHeight="1">
      <c r="A47" s="803" t="s">
        <v>388</v>
      </c>
      <c r="B47" s="798">
        <v>30</v>
      </c>
      <c r="C47" s="798" t="s">
        <v>385</v>
      </c>
      <c r="D47" s="799" t="s">
        <v>385</v>
      </c>
      <c r="E47" s="799" t="s">
        <v>385</v>
      </c>
      <c r="F47" s="798" t="s">
        <v>375</v>
      </c>
      <c r="G47" s="798" t="s">
        <v>375</v>
      </c>
      <c r="H47" s="799" t="s">
        <v>375</v>
      </c>
      <c r="I47" s="799" t="s">
        <v>375</v>
      </c>
      <c r="J47" s="798">
        <v>14</v>
      </c>
      <c r="K47" s="798" t="s">
        <v>385</v>
      </c>
      <c r="L47" s="799" t="s">
        <v>385</v>
      </c>
      <c r="M47" s="799" t="s">
        <v>385</v>
      </c>
      <c r="N47" s="798" t="s">
        <v>375</v>
      </c>
      <c r="O47" s="798" t="s">
        <v>375</v>
      </c>
      <c r="P47" s="799" t="s">
        <v>375</v>
      </c>
      <c r="Q47" s="800" t="s">
        <v>375</v>
      </c>
    </row>
    <row r="48" spans="1:17" ht="12.75" customHeight="1">
      <c r="A48" s="809" t="s">
        <v>389</v>
      </c>
      <c r="B48" s="809"/>
      <c r="C48" s="809"/>
      <c r="D48" s="809"/>
      <c r="E48" s="809"/>
      <c r="F48" s="809"/>
      <c r="G48" s="809"/>
      <c r="H48" s="809"/>
      <c r="I48" s="809"/>
      <c r="J48" s="809"/>
      <c r="K48" s="809"/>
      <c r="L48" s="809"/>
      <c r="M48" s="809"/>
      <c r="N48" s="809"/>
      <c r="O48" s="809"/>
      <c r="P48" s="809"/>
      <c r="Q48" s="809"/>
    </row>
    <row r="49" spans="1:17" ht="12.75" customHeight="1">
      <c r="A49" s="111" t="s">
        <v>0</v>
      </c>
      <c r="B49" s="798">
        <v>4807</v>
      </c>
      <c r="C49" s="798">
        <v>692</v>
      </c>
      <c r="D49" s="799">
        <v>100</v>
      </c>
      <c r="E49" s="799">
        <v>14.391088645511561</v>
      </c>
      <c r="F49" s="798">
        <v>613.19200000000001</v>
      </c>
      <c r="G49" s="798">
        <v>78.638000000000005</v>
      </c>
      <c r="H49" s="799">
        <v>100</v>
      </c>
      <c r="I49" s="799">
        <v>12.755301777486554</v>
      </c>
      <c r="J49" s="798">
        <v>4851</v>
      </c>
      <c r="K49" s="798">
        <v>820</v>
      </c>
      <c r="L49" s="799">
        <v>100</v>
      </c>
      <c r="M49" s="799">
        <v>16.908508012559878</v>
      </c>
      <c r="N49" s="798">
        <v>740.93799999999999</v>
      </c>
      <c r="O49" s="798">
        <v>79.347999999999999</v>
      </c>
      <c r="P49" s="799">
        <v>100</v>
      </c>
      <c r="Q49" s="800">
        <v>15.27291226451517</v>
      </c>
    </row>
    <row r="50" spans="1:17" ht="12.75" customHeight="1">
      <c r="A50" s="810" t="s">
        <v>1</v>
      </c>
      <c r="B50" s="811">
        <v>3472</v>
      </c>
      <c r="C50" s="811">
        <v>516</v>
      </c>
      <c r="D50" s="812">
        <v>74.605900293424682</v>
      </c>
      <c r="E50" s="812">
        <v>14.865973347895562</v>
      </c>
      <c r="F50" s="811">
        <v>510.64299999999997</v>
      </c>
      <c r="G50" s="811">
        <v>5.5030000000000001</v>
      </c>
      <c r="H50" s="812">
        <v>83.276200602747579</v>
      </c>
      <c r="I50" s="812">
        <v>14.707476621516843</v>
      </c>
      <c r="J50" s="811">
        <v>3592</v>
      </c>
      <c r="K50" s="811">
        <v>608</v>
      </c>
      <c r="L50" s="812">
        <v>74.077821637819014</v>
      </c>
      <c r="M50" s="812">
        <v>16.918982672556083</v>
      </c>
      <c r="N50" s="811">
        <v>601.79399999999998</v>
      </c>
      <c r="O50" s="811">
        <v>5.8559999999999999</v>
      </c>
      <c r="P50" s="812">
        <v>81.220560964615117</v>
      </c>
      <c r="Q50" s="813">
        <v>16.755932293998544</v>
      </c>
    </row>
    <row r="51" spans="1:17" ht="12.75" customHeight="1">
      <c r="A51" s="801" t="s">
        <v>99</v>
      </c>
      <c r="B51" s="798">
        <v>1335</v>
      </c>
      <c r="C51" s="798">
        <v>176</v>
      </c>
      <c r="D51" s="799">
        <v>25.394244250755243</v>
      </c>
      <c r="E51" s="799">
        <v>13.156436420604573</v>
      </c>
      <c r="F51" s="798">
        <v>102.55</v>
      </c>
      <c r="G51" s="798">
        <v>73.135000000000005</v>
      </c>
      <c r="H51" s="799">
        <v>16.72396247831022</v>
      </c>
      <c r="I51" s="799">
        <v>7.6796115486979479</v>
      </c>
      <c r="J51" s="798">
        <v>1260</v>
      </c>
      <c r="K51" s="798">
        <v>213</v>
      </c>
      <c r="L51" s="799">
        <v>25.922178362180997</v>
      </c>
      <c r="M51" s="799">
        <v>16.87863253833563</v>
      </c>
      <c r="N51" s="798">
        <v>139.14400000000001</v>
      </c>
      <c r="O51" s="798">
        <v>73.492000000000004</v>
      </c>
      <c r="P51" s="799">
        <v>18.779439035384879</v>
      </c>
      <c r="Q51" s="800">
        <v>11.044980369806492</v>
      </c>
    </row>
    <row r="52" spans="1:17" ht="12.75" customHeight="1">
      <c r="A52" s="814" t="s">
        <v>373</v>
      </c>
      <c r="B52" s="811"/>
      <c r="C52" s="811"/>
      <c r="D52" s="812"/>
      <c r="E52" s="812"/>
      <c r="F52" s="811"/>
      <c r="G52" s="811"/>
      <c r="H52" s="812"/>
      <c r="I52" s="812"/>
      <c r="J52" s="811"/>
      <c r="K52" s="811"/>
      <c r="L52" s="812"/>
      <c r="M52" s="812"/>
      <c r="N52" s="811"/>
      <c r="O52" s="811"/>
      <c r="P52" s="812"/>
      <c r="Q52" s="813"/>
    </row>
    <row r="53" spans="1:17" ht="12.75" customHeight="1">
      <c r="A53" s="802" t="s">
        <v>374</v>
      </c>
      <c r="B53" s="798">
        <v>771</v>
      </c>
      <c r="C53" s="798">
        <v>104</v>
      </c>
      <c r="D53" s="799">
        <v>14.98908691441539</v>
      </c>
      <c r="E53" s="799">
        <v>13.447179436639441</v>
      </c>
      <c r="F53" s="798" t="s">
        <v>375</v>
      </c>
      <c r="G53" s="798" t="s">
        <v>375</v>
      </c>
      <c r="H53" s="799" t="s">
        <v>375</v>
      </c>
      <c r="I53" s="799" t="s">
        <v>375</v>
      </c>
      <c r="J53" s="798">
        <v>609</v>
      </c>
      <c r="K53" s="798">
        <v>98</v>
      </c>
      <c r="L53" s="799">
        <v>11.892803241796155</v>
      </c>
      <c r="M53" s="799">
        <v>16.012520476263951</v>
      </c>
      <c r="N53" s="798" t="s">
        <v>375</v>
      </c>
      <c r="O53" s="798" t="s">
        <v>375</v>
      </c>
      <c r="P53" s="799" t="s">
        <v>375</v>
      </c>
      <c r="Q53" s="800" t="s">
        <v>375</v>
      </c>
    </row>
    <row r="54" spans="1:17" ht="12.75" customHeight="1">
      <c r="A54" s="814" t="s">
        <v>3</v>
      </c>
      <c r="B54" s="811">
        <v>975</v>
      </c>
      <c r="C54" s="811">
        <v>125</v>
      </c>
      <c r="D54" s="812">
        <v>18.101845829177687</v>
      </c>
      <c r="E54" s="812">
        <v>12.84474995435813</v>
      </c>
      <c r="F54" s="811" t="s">
        <v>375</v>
      </c>
      <c r="G54" s="811" t="s">
        <v>375</v>
      </c>
      <c r="H54" s="812" t="s">
        <v>375</v>
      </c>
      <c r="I54" s="812" t="s">
        <v>375</v>
      </c>
      <c r="J54" s="811">
        <v>906</v>
      </c>
      <c r="K54" s="811">
        <v>147</v>
      </c>
      <c r="L54" s="812">
        <v>17.879861414189683</v>
      </c>
      <c r="M54" s="812">
        <v>16.188925620746939</v>
      </c>
      <c r="N54" s="811" t="s">
        <v>375</v>
      </c>
      <c r="O54" s="811" t="s">
        <v>375</v>
      </c>
      <c r="P54" s="812" t="s">
        <v>375</v>
      </c>
      <c r="Q54" s="813" t="s">
        <v>375</v>
      </c>
    </row>
    <row r="55" spans="1:17" ht="12.75" customHeight="1">
      <c r="A55" s="803" t="s">
        <v>376</v>
      </c>
      <c r="B55" s="798">
        <v>593</v>
      </c>
      <c r="C55" s="798">
        <v>90</v>
      </c>
      <c r="D55" s="799">
        <v>12.960120260757702</v>
      </c>
      <c r="E55" s="799">
        <v>15.113670267728164</v>
      </c>
      <c r="F55" s="798" t="s">
        <v>375</v>
      </c>
      <c r="G55" s="798" t="s">
        <v>375</v>
      </c>
      <c r="H55" s="799" t="s">
        <v>375</v>
      </c>
      <c r="I55" s="799" t="s">
        <v>375</v>
      </c>
      <c r="J55" s="798">
        <v>493</v>
      </c>
      <c r="K55" s="798">
        <v>88</v>
      </c>
      <c r="L55" s="799">
        <v>10.674569601334168</v>
      </c>
      <c r="M55" s="799">
        <v>17.763396796737908</v>
      </c>
      <c r="N55" s="798" t="s">
        <v>375</v>
      </c>
      <c r="O55" s="798" t="s">
        <v>375</v>
      </c>
      <c r="P55" s="799" t="s">
        <v>375</v>
      </c>
      <c r="Q55" s="800" t="s">
        <v>375</v>
      </c>
    </row>
    <row r="56" spans="1:17" ht="12.75" customHeight="1">
      <c r="A56" s="815" t="s">
        <v>377</v>
      </c>
      <c r="B56" s="811">
        <v>146</v>
      </c>
      <c r="C56" s="811">
        <v>15</v>
      </c>
      <c r="D56" s="812">
        <v>2.1500946764378535</v>
      </c>
      <c r="E56" s="812">
        <v>10.202471913194969</v>
      </c>
      <c r="F56" s="811" t="s">
        <v>375</v>
      </c>
      <c r="G56" s="811" t="s">
        <v>375</v>
      </c>
      <c r="H56" s="812" t="s">
        <v>375</v>
      </c>
      <c r="I56" s="812" t="s">
        <v>375</v>
      </c>
      <c r="J56" s="811">
        <v>280</v>
      </c>
      <c r="K56" s="811">
        <v>36</v>
      </c>
      <c r="L56" s="812">
        <v>4.4286992585512861</v>
      </c>
      <c r="M56" s="812">
        <v>12.959428655006224</v>
      </c>
      <c r="N56" s="811" t="s">
        <v>375</v>
      </c>
      <c r="O56" s="811" t="s">
        <v>375</v>
      </c>
      <c r="P56" s="812" t="s">
        <v>375</v>
      </c>
      <c r="Q56" s="813" t="s">
        <v>375</v>
      </c>
    </row>
    <row r="57" spans="1:17" ht="12.75" customHeight="1">
      <c r="A57" s="803" t="s">
        <v>378</v>
      </c>
      <c r="B57" s="798">
        <v>236</v>
      </c>
      <c r="C57" s="798">
        <v>21</v>
      </c>
      <c r="D57" s="799">
        <v>2.9916308919821342</v>
      </c>
      <c r="E57" s="799">
        <v>8.7724057253542327</v>
      </c>
      <c r="F57" s="798" t="s">
        <v>375</v>
      </c>
      <c r="G57" s="798" t="s">
        <v>375</v>
      </c>
      <c r="H57" s="799" t="s">
        <v>375</v>
      </c>
      <c r="I57" s="799" t="s">
        <v>375</v>
      </c>
      <c r="J57" s="798">
        <v>133</v>
      </c>
      <c r="K57" s="798">
        <v>23</v>
      </c>
      <c r="L57" s="799">
        <v>2.7765925543042305</v>
      </c>
      <c r="M57" s="799">
        <v>17.162492087892215</v>
      </c>
      <c r="N57" s="798" t="s">
        <v>375</v>
      </c>
      <c r="O57" s="798" t="s">
        <v>375</v>
      </c>
      <c r="P57" s="799" t="s">
        <v>375</v>
      </c>
      <c r="Q57" s="800" t="s">
        <v>375</v>
      </c>
    </row>
    <row r="58" spans="1:17" ht="12.75" customHeight="1">
      <c r="A58" s="814" t="s">
        <v>379</v>
      </c>
      <c r="B58" s="811">
        <v>307</v>
      </c>
      <c r="C58" s="811">
        <v>47</v>
      </c>
      <c r="D58" s="812">
        <v>6.8224852926296915</v>
      </c>
      <c r="E58" s="812">
        <v>15.368835778128714</v>
      </c>
      <c r="F58" s="811" t="s">
        <v>375</v>
      </c>
      <c r="G58" s="811" t="s">
        <v>375</v>
      </c>
      <c r="H58" s="812" t="s">
        <v>375</v>
      </c>
      <c r="I58" s="812" t="s">
        <v>375</v>
      </c>
      <c r="J58" s="811">
        <v>336</v>
      </c>
      <c r="K58" s="811">
        <v>65</v>
      </c>
      <c r="L58" s="812">
        <v>7.933696296169872</v>
      </c>
      <c r="M58" s="812">
        <v>19.35371630965232</v>
      </c>
      <c r="N58" s="811" t="s">
        <v>375</v>
      </c>
      <c r="O58" s="811" t="s">
        <v>375</v>
      </c>
      <c r="P58" s="812" t="s">
        <v>375</v>
      </c>
      <c r="Q58" s="813" t="s">
        <v>375</v>
      </c>
    </row>
    <row r="59" spans="1:17" ht="12.75" customHeight="1">
      <c r="A59" s="803" t="s">
        <v>380</v>
      </c>
      <c r="B59" s="798">
        <v>125</v>
      </c>
      <c r="C59" s="798">
        <v>11</v>
      </c>
      <c r="D59" s="799">
        <v>1.5591980688897562</v>
      </c>
      <c r="E59" s="799">
        <v>8.6537613015539385</v>
      </c>
      <c r="F59" s="798" t="s">
        <v>375</v>
      </c>
      <c r="G59" s="798" t="s">
        <v>375</v>
      </c>
      <c r="H59" s="799" t="s">
        <v>375</v>
      </c>
      <c r="I59" s="799" t="s">
        <v>375</v>
      </c>
      <c r="J59" s="798">
        <v>99</v>
      </c>
      <c r="K59" s="798">
        <v>9</v>
      </c>
      <c r="L59" s="799">
        <v>1.1096129886405475</v>
      </c>
      <c r="M59" s="799">
        <v>9.2183353926553107</v>
      </c>
      <c r="N59" s="798" t="s">
        <v>375</v>
      </c>
      <c r="O59" s="798" t="s">
        <v>375</v>
      </c>
      <c r="P59" s="799" t="s">
        <v>375</v>
      </c>
      <c r="Q59" s="800" t="s">
        <v>375</v>
      </c>
    </row>
    <row r="60" spans="1:17" ht="12.75" customHeight="1">
      <c r="A60" s="815" t="s">
        <v>378</v>
      </c>
      <c r="B60" s="811">
        <v>299</v>
      </c>
      <c r="C60" s="811">
        <v>29</v>
      </c>
      <c r="D60" s="812">
        <v>4.144081638552823</v>
      </c>
      <c r="E60" s="812">
        <v>9.5762021189894053</v>
      </c>
      <c r="F60" s="811" t="s">
        <v>375</v>
      </c>
      <c r="G60" s="811" t="s">
        <v>375</v>
      </c>
      <c r="H60" s="812" t="s">
        <v>375</v>
      </c>
      <c r="I60" s="812" t="s">
        <v>375</v>
      </c>
      <c r="J60" s="811">
        <v>57</v>
      </c>
      <c r="K60" s="811">
        <v>13</v>
      </c>
      <c r="L60" s="812">
        <v>1.5759137666618719</v>
      </c>
      <c r="M60" s="812">
        <v>22.604392529901375</v>
      </c>
      <c r="N60" s="811" t="s">
        <v>375</v>
      </c>
      <c r="O60" s="811" t="s">
        <v>375</v>
      </c>
      <c r="P60" s="812" t="s">
        <v>375</v>
      </c>
      <c r="Q60" s="813" t="s">
        <v>375</v>
      </c>
    </row>
    <row r="61" spans="1:17" ht="12.75" customHeight="1">
      <c r="A61" s="803" t="s">
        <v>381</v>
      </c>
      <c r="B61" s="798">
        <v>89</v>
      </c>
      <c r="C61" s="798">
        <v>23</v>
      </c>
      <c r="D61" s="799">
        <v>3.3964991399621294</v>
      </c>
      <c r="E61" s="799">
        <v>26.484080022541562</v>
      </c>
      <c r="F61" s="798" t="s">
        <v>375</v>
      </c>
      <c r="G61" s="798" t="s">
        <v>375</v>
      </c>
      <c r="H61" s="799" t="s">
        <v>375</v>
      </c>
      <c r="I61" s="799" t="s">
        <v>375</v>
      </c>
      <c r="J61" s="798">
        <v>122</v>
      </c>
      <c r="K61" s="798">
        <v>30</v>
      </c>
      <c r="L61" s="799">
        <v>3.699807140436385</v>
      </c>
      <c r="M61" s="799">
        <v>24.960727709376823</v>
      </c>
      <c r="N61" s="798" t="s">
        <v>375</v>
      </c>
      <c r="O61" s="798" t="s">
        <v>375</v>
      </c>
      <c r="P61" s="799" t="s">
        <v>375</v>
      </c>
      <c r="Q61" s="800" t="s">
        <v>375</v>
      </c>
    </row>
    <row r="62" spans="1:17" ht="12.75" customHeight="1">
      <c r="A62" s="816" t="s">
        <v>382</v>
      </c>
      <c r="B62" s="811">
        <v>16</v>
      </c>
      <c r="C62" s="811" t="s">
        <v>385</v>
      </c>
      <c r="D62" s="812" t="s">
        <v>385</v>
      </c>
      <c r="E62" s="812" t="s">
        <v>385</v>
      </c>
      <c r="F62" s="811" t="s">
        <v>375</v>
      </c>
      <c r="G62" s="811" t="s">
        <v>375</v>
      </c>
      <c r="H62" s="812" t="s">
        <v>375</v>
      </c>
      <c r="I62" s="812" t="s">
        <v>375</v>
      </c>
      <c r="J62" s="811">
        <v>15</v>
      </c>
      <c r="K62" s="811" t="s">
        <v>385</v>
      </c>
      <c r="L62" s="812" t="s">
        <v>385</v>
      </c>
      <c r="M62" s="812" t="s">
        <v>385</v>
      </c>
      <c r="N62" s="811" t="s">
        <v>375</v>
      </c>
      <c r="O62" s="811" t="s">
        <v>375</v>
      </c>
      <c r="P62" s="812" t="s">
        <v>375</v>
      </c>
      <c r="Q62" s="813" t="s">
        <v>375</v>
      </c>
    </row>
    <row r="63" spans="1:17" ht="12.75" customHeight="1">
      <c r="A63" s="803" t="s">
        <v>383</v>
      </c>
      <c r="B63" s="798">
        <v>30</v>
      </c>
      <c r="C63" s="798" t="s">
        <v>385</v>
      </c>
      <c r="D63" s="799" t="s">
        <v>385</v>
      </c>
      <c r="E63" s="799" t="s">
        <v>385</v>
      </c>
      <c r="F63" s="798" t="s">
        <v>375</v>
      </c>
      <c r="G63" s="798" t="s">
        <v>375</v>
      </c>
      <c r="H63" s="799" t="s">
        <v>375</v>
      </c>
      <c r="I63" s="799" t="s">
        <v>375</v>
      </c>
      <c r="J63" s="798">
        <v>59</v>
      </c>
      <c r="K63" s="798">
        <v>13</v>
      </c>
      <c r="L63" s="799">
        <v>1.5483624004310694</v>
      </c>
      <c r="M63" s="799">
        <v>21.619827395441472</v>
      </c>
      <c r="N63" s="798" t="s">
        <v>375</v>
      </c>
      <c r="O63" s="798" t="s">
        <v>375</v>
      </c>
      <c r="P63" s="799" t="s">
        <v>375</v>
      </c>
      <c r="Q63" s="800" t="s">
        <v>375</v>
      </c>
    </row>
    <row r="64" spans="1:17" ht="12.75" customHeight="1">
      <c r="A64" s="816" t="s">
        <v>384</v>
      </c>
      <c r="B64" s="811">
        <v>10</v>
      </c>
      <c r="C64" s="811" t="s">
        <v>385</v>
      </c>
      <c r="D64" s="812" t="s">
        <v>385</v>
      </c>
      <c r="E64" s="812" t="s">
        <v>385</v>
      </c>
      <c r="F64" s="811" t="s">
        <v>375</v>
      </c>
      <c r="G64" s="811" t="s">
        <v>375</v>
      </c>
      <c r="H64" s="812" t="s">
        <v>375</v>
      </c>
      <c r="I64" s="812" t="s">
        <v>375</v>
      </c>
      <c r="J64" s="811">
        <v>15</v>
      </c>
      <c r="K64" s="811" t="s">
        <v>385</v>
      </c>
      <c r="L64" s="812" t="s">
        <v>385</v>
      </c>
      <c r="M64" s="812" t="s">
        <v>385</v>
      </c>
      <c r="N64" s="811" t="s">
        <v>375</v>
      </c>
      <c r="O64" s="811" t="s">
        <v>375</v>
      </c>
      <c r="P64" s="812" t="s">
        <v>375</v>
      </c>
      <c r="Q64" s="813" t="s">
        <v>375</v>
      </c>
    </row>
    <row r="65" spans="1:17" ht="12.75" customHeight="1">
      <c r="A65" s="804" t="s">
        <v>386</v>
      </c>
      <c r="B65" s="798">
        <v>9</v>
      </c>
      <c r="C65" s="798" t="s">
        <v>385</v>
      </c>
      <c r="D65" s="799" t="s">
        <v>385</v>
      </c>
      <c r="E65" s="799" t="s">
        <v>385</v>
      </c>
      <c r="F65" s="798" t="s">
        <v>375</v>
      </c>
      <c r="G65" s="798" t="s">
        <v>375</v>
      </c>
      <c r="H65" s="799" t="s">
        <v>375</v>
      </c>
      <c r="I65" s="799" t="s">
        <v>375</v>
      </c>
      <c r="J65" s="798">
        <v>20</v>
      </c>
      <c r="K65" s="798" t="s">
        <v>385</v>
      </c>
      <c r="L65" s="799" t="s">
        <v>385</v>
      </c>
      <c r="M65" s="799" t="s">
        <v>385</v>
      </c>
      <c r="N65" s="798" t="s">
        <v>375</v>
      </c>
      <c r="O65" s="798" t="s">
        <v>375</v>
      </c>
      <c r="P65" s="799" t="s">
        <v>375</v>
      </c>
      <c r="Q65" s="800" t="s">
        <v>375</v>
      </c>
    </row>
    <row r="66" spans="1:17" ht="12.75" customHeight="1">
      <c r="A66" s="814" t="s">
        <v>387</v>
      </c>
      <c r="B66" s="811">
        <v>53</v>
      </c>
      <c r="C66" s="811" t="s">
        <v>385</v>
      </c>
      <c r="D66" s="812" t="s">
        <v>385</v>
      </c>
      <c r="E66" s="812" t="s">
        <v>385</v>
      </c>
      <c r="F66" s="811" t="s">
        <v>375</v>
      </c>
      <c r="G66" s="811" t="s">
        <v>375</v>
      </c>
      <c r="H66" s="812" t="s">
        <v>375</v>
      </c>
      <c r="I66" s="812" t="s">
        <v>375</v>
      </c>
      <c r="J66" s="811">
        <v>18</v>
      </c>
      <c r="K66" s="811" t="s">
        <v>385</v>
      </c>
      <c r="L66" s="812" t="s">
        <v>385</v>
      </c>
      <c r="M66" s="812" t="s">
        <v>385</v>
      </c>
      <c r="N66" s="811" t="s">
        <v>375</v>
      </c>
      <c r="O66" s="811" t="s">
        <v>375</v>
      </c>
      <c r="P66" s="812" t="s">
        <v>375</v>
      </c>
      <c r="Q66" s="813" t="s">
        <v>375</v>
      </c>
    </row>
    <row r="67" spans="1:17" ht="12.75" customHeight="1">
      <c r="A67" s="803" t="s">
        <v>388</v>
      </c>
      <c r="B67" s="798">
        <v>53</v>
      </c>
      <c r="C67" s="798" t="s">
        <v>385</v>
      </c>
      <c r="D67" s="799" t="s">
        <v>385</v>
      </c>
      <c r="E67" s="799" t="s">
        <v>385</v>
      </c>
      <c r="F67" s="798" t="s">
        <v>375</v>
      </c>
      <c r="G67" s="798" t="s">
        <v>375</v>
      </c>
      <c r="H67" s="799" t="s">
        <v>375</v>
      </c>
      <c r="I67" s="799" t="s">
        <v>375</v>
      </c>
      <c r="J67" s="798">
        <v>18</v>
      </c>
      <c r="K67" s="798" t="s">
        <v>385</v>
      </c>
      <c r="L67" s="799" t="s">
        <v>385</v>
      </c>
      <c r="M67" s="799" t="s">
        <v>385</v>
      </c>
      <c r="N67" s="798" t="s">
        <v>375</v>
      </c>
      <c r="O67" s="798" t="s">
        <v>375</v>
      </c>
      <c r="P67" s="799" t="s">
        <v>375</v>
      </c>
      <c r="Q67" s="800" t="s">
        <v>375</v>
      </c>
    </row>
    <row r="68" spans="1:17" ht="12.75" customHeight="1">
      <c r="A68" s="809" t="s">
        <v>390</v>
      </c>
      <c r="B68" s="809"/>
      <c r="C68" s="809"/>
      <c r="D68" s="809"/>
      <c r="E68" s="809"/>
      <c r="F68" s="809"/>
      <c r="G68" s="809"/>
      <c r="H68" s="809"/>
      <c r="I68" s="809"/>
      <c r="J68" s="809"/>
      <c r="K68" s="809"/>
      <c r="L68" s="809"/>
      <c r="M68" s="809"/>
      <c r="N68" s="809"/>
      <c r="O68" s="809"/>
      <c r="P68" s="809"/>
      <c r="Q68" s="809"/>
    </row>
    <row r="69" spans="1:17" s="112" customFormat="1" ht="12.75" customHeight="1">
      <c r="A69" s="111" t="s">
        <v>0</v>
      </c>
      <c r="B69" s="798">
        <f t="shared" ref="B69:C71" si="0">B49+B29</f>
        <v>9723</v>
      </c>
      <c r="C69" s="798">
        <f t="shared" si="0"/>
        <v>1609</v>
      </c>
      <c r="D69" s="799">
        <v>100</v>
      </c>
      <c r="E69" s="799">
        <f>C69/B69*100</f>
        <v>16.548390414481126</v>
      </c>
      <c r="F69" s="798">
        <f t="shared" ref="F69:G71" si="1">F49+F29</f>
        <v>1452.2249999999999</v>
      </c>
      <c r="G69" s="798">
        <f t="shared" si="1"/>
        <v>156.37700000000001</v>
      </c>
      <c r="H69" s="799">
        <v>100</v>
      </c>
      <c r="I69" s="799">
        <f>F69/B69*100</f>
        <v>14.935976550447391</v>
      </c>
      <c r="J69" s="798">
        <f t="shared" ref="J69:K71" si="2">J49+J29</f>
        <v>9451</v>
      </c>
      <c r="K69" s="798">
        <f t="shared" si="2"/>
        <v>2121</v>
      </c>
      <c r="L69" s="799">
        <v>100</v>
      </c>
      <c r="M69" s="799">
        <f>K69/J69*100</f>
        <v>22.442069622262196</v>
      </c>
      <c r="N69" s="798">
        <f t="shared" ref="N69:O71" si="3">N49+N29</f>
        <v>1947.8829999999998</v>
      </c>
      <c r="O69" s="798">
        <f t="shared" si="3"/>
        <v>173.21199999999999</v>
      </c>
      <c r="P69" s="799">
        <v>100</v>
      </c>
      <c r="Q69" s="800">
        <f>N69/J69*100</f>
        <v>20.610337530420058</v>
      </c>
    </row>
    <row r="70" spans="1:17" s="112" customFormat="1" ht="12.75" customHeight="1">
      <c r="A70" s="810" t="s">
        <v>1</v>
      </c>
      <c r="B70" s="811">
        <f t="shared" si="0"/>
        <v>7170</v>
      </c>
      <c r="C70" s="811">
        <f t="shared" si="0"/>
        <v>1241</v>
      </c>
      <c r="D70" s="812">
        <f>C70/C69*100</f>
        <v>77.128651336233688</v>
      </c>
      <c r="E70" s="812">
        <f>C70/B70*100</f>
        <v>17.308228730822872</v>
      </c>
      <c r="F70" s="811">
        <f t="shared" si="1"/>
        <v>1228.961</v>
      </c>
      <c r="G70" s="811">
        <f t="shared" si="1"/>
        <v>11.922000000000001</v>
      </c>
      <c r="H70" s="812">
        <f>F70/F69*100</f>
        <v>84.626073783332473</v>
      </c>
      <c r="I70" s="812">
        <f>F70/B70*100</f>
        <v>17.140320781032077</v>
      </c>
      <c r="J70" s="811">
        <f t="shared" si="2"/>
        <v>7031</v>
      </c>
      <c r="K70" s="811">
        <f t="shared" si="2"/>
        <v>1610</v>
      </c>
      <c r="L70" s="812">
        <f>K70/K69*100</f>
        <v>75.907590759075902</v>
      </c>
      <c r="M70" s="812">
        <f>K70/J70*100</f>
        <v>22.898591949935998</v>
      </c>
      <c r="N70" s="811">
        <f t="shared" si="3"/>
        <v>1594.5874899999992</v>
      </c>
      <c r="O70" s="811">
        <f t="shared" si="3"/>
        <v>15.095000000000001</v>
      </c>
      <c r="P70" s="812">
        <f>N70/N69*100</f>
        <v>81.862590822960073</v>
      </c>
      <c r="Q70" s="813">
        <f>N70/J70*100</f>
        <v>22.679384013653809</v>
      </c>
    </row>
    <row r="71" spans="1:17" s="112" customFormat="1" ht="12.75" customHeight="1">
      <c r="A71" s="801" t="s">
        <v>99</v>
      </c>
      <c r="B71" s="798">
        <f t="shared" si="0"/>
        <v>2553</v>
      </c>
      <c r="C71" s="798">
        <f t="shared" si="0"/>
        <v>368</v>
      </c>
      <c r="D71" s="799">
        <f>C71/C69*100</f>
        <v>22.871348663766312</v>
      </c>
      <c r="E71" s="799">
        <f>C71/B71*100</f>
        <v>14.414414414414415</v>
      </c>
      <c r="F71" s="798">
        <f t="shared" si="1"/>
        <v>223.26499999999999</v>
      </c>
      <c r="G71" s="798">
        <f t="shared" si="1"/>
        <v>144.45499999999998</v>
      </c>
      <c r="H71" s="799">
        <f>F71/F70*100</f>
        <v>18.166971938084284</v>
      </c>
      <c r="I71" s="799">
        <f>F71/B71*100</f>
        <v>8.7452017234625927</v>
      </c>
      <c r="J71" s="798">
        <f t="shared" si="2"/>
        <v>2421</v>
      </c>
      <c r="K71" s="798">
        <f t="shared" si="2"/>
        <v>512</v>
      </c>
      <c r="L71" s="799">
        <f>K71/K69*100</f>
        <v>24.139556812824139</v>
      </c>
      <c r="M71" s="799">
        <f>K71/J71*100</f>
        <v>21.148285832300704</v>
      </c>
      <c r="N71" s="798">
        <f t="shared" si="3"/>
        <v>353.29500000000002</v>
      </c>
      <c r="O71" s="798">
        <f t="shared" si="3"/>
        <v>158.11700000000002</v>
      </c>
      <c r="P71" s="799">
        <f>N71/N70*100</f>
        <v>22.155886849457236</v>
      </c>
      <c r="Q71" s="800">
        <f>N71/J71*100</f>
        <v>14.592936802973977</v>
      </c>
    </row>
    <row r="72" spans="1:17" s="112" customFormat="1" ht="12.75" customHeight="1">
      <c r="A72" s="814" t="s">
        <v>373</v>
      </c>
      <c r="B72" s="811"/>
      <c r="C72" s="811"/>
      <c r="D72" s="812"/>
      <c r="E72" s="812"/>
      <c r="F72" s="811"/>
      <c r="G72" s="811"/>
      <c r="H72" s="812"/>
      <c r="I72" s="812"/>
      <c r="J72" s="811"/>
      <c r="K72" s="811"/>
      <c r="L72" s="812"/>
      <c r="M72" s="812"/>
      <c r="N72" s="811"/>
      <c r="O72" s="811"/>
      <c r="P72" s="812"/>
      <c r="Q72" s="813"/>
    </row>
    <row r="73" spans="1:17" s="112" customFormat="1" ht="12.75" customHeight="1">
      <c r="A73" s="802" t="s">
        <v>374</v>
      </c>
      <c r="B73" s="798">
        <f t="shared" ref="B73:C81" si="4">B53+B33</f>
        <v>1319</v>
      </c>
      <c r="C73" s="798">
        <f t="shared" si="4"/>
        <v>194</v>
      </c>
      <c r="D73" s="799">
        <f t="shared" ref="D73:D81" si="5">C73/C$69*100</f>
        <v>12.057178371659417</v>
      </c>
      <c r="E73" s="799">
        <f t="shared" ref="E73:E81" si="6">C73/B73*100</f>
        <v>14.70811220621683</v>
      </c>
      <c r="F73" s="798" t="s">
        <v>375</v>
      </c>
      <c r="G73" s="798" t="s">
        <v>375</v>
      </c>
      <c r="H73" s="799" t="s">
        <v>375</v>
      </c>
      <c r="I73" s="799" t="s">
        <v>375</v>
      </c>
      <c r="J73" s="798">
        <f t="shared" ref="J73:K81" si="7">J53+J33</f>
        <v>1078</v>
      </c>
      <c r="K73" s="798">
        <f t="shared" si="7"/>
        <v>211</v>
      </c>
      <c r="L73" s="799">
        <f t="shared" ref="L73:L81" si="8">K73/K$69*100</f>
        <v>9.9481376709099489</v>
      </c>
      <c r="M73" s="799">
        <f t="shared" ref="M73:M81" si="9">K73/J73*100</f>
        <v>19.573283858998145</v>
      </c>
      <c r="N73" s="798" t="s">
        <v>375</v>
      </c>
      <c r="O73" s="798" t="s">
        <v>375</v>
      </c>
      <c r="P73" s="799" t="s">
        <v>375</v>
      </c>
      <c r="Q73" s="800" t="s">
        <v>375</v>
      </c>
    </row>
    <row r="74" spans="1:17" s="112" customFormat="1" ht="12.75" customHeight="1">
      <c r="A74" s="814" t="s">
        <v>3</v>
      </c>
      <c r="B74" s="811">
        <f t="shared" si="4"/>
        <v>1748</v>
      </c>
      <c r="C74" s="811">
        <f t="shared" si="4"/>
        <v>241</v>
      </c>
      <c r="D74" s="812">
        <f t="shared" si="5"/>
        <v>14.978247358607829</v>
      </c>
      <c r="E74" s="812">
        <f t="shared" si="6"/>
        <v>13.787185354691076</v>
      </c>
      <c r="F74" s="811" t="s">
        <v>375</v>
      </c>
      <c r="G74" s="811" t="s">
        <v>375</v>
      </c>
      <c r="H74" s="812" t="s">
        <v>375</v>
      </c>
      <c r="I74" s="812" t="s">
        <v>375</v>
      </c>
      <c r="J74" s="811">
        <f t="shared" si="7"/>
        <v>1458</v>
      </c>
      <c r="K74" s="811">
        <f t="shared" si="7"/>
        <v>287</v>
      </c>
      <c r="L74" s="812">
        <f t="shared" si="8"/>
        <v>13.531353135313532</v>
      </c>
      <c r="M74" s="812">
        <f t="shared" si="9"/>
        <v>19.684499314128946</v>
      </c>
      <c r="N74" s="811" t="s">
        <v>375</v>
      </c>
      <c r="O74" s="811" t="s">
        <v>375</v>
      </c>
      <c r="P74" s="812" t="s">
        <v>375</v>
      </c>
      <c r="Q74" s="813" t="s">
        <v>375</v>
      </c>
    </row>
    <row r="75" spans="1:17" s="112" customFormat="1" ht="12.75" customHeight="1">
      <c r="A75" s="803" t="s">
        <v>376</v>
      </c>
      <c r="B75" s="798">
        <f t="shared" si="4"/>
        <v>967</v>
      </c>
      <c r="C75" s="798">
        <f t="shared" si="4"/>
        <v>162</v>
      </c>
      <c r="D75" s="799">
        <f t="shared" si="5"/>
        <v>10.068365444375388</v>
      </c>
      <c r="E75" s="799">
        <f t="shared" si="6"/>
        <v>16.752843846949329</v>
      </c>
      <c r="F75" s="798" t="s">
        <v>375</v>
      </c>
      <c r="G75" s="798" t="s">
        <v>375</v>
      </c>
      <c r="H75" s="799" t="s">
        <v>375</v>
      </c>
      <c r="I75" s="799" t="s">
        <v>375</v>
      </c>
      <c r="J75" s="798">
        <f t="shared" si="7"/>
        <v>792</v>
      </c>
      <c r="K75" s="798">
        <f t="shared" si="7"/>
        <v>174</v>
      </c>
      <c r="L75" s="799">
        <f t="shared" si="8"/>
        <v>8.2036775106082036</v>
      </c>
      <c r="M75" s="799">
        <f t="shared" si="9"/>
        <v>21.969696969696969</v>
      </c>
      <c r="N75" s="798" t="s">
        <v>375</v>
      </c>
      <c r="O75" s="798" t="s">
        <v>375</v>
      </c>
      <c r="P75" s="799" t="s">
        <v>375</v>
      </c>
      <c r="Q75" s="800" t="s">
        <v>375</v>
      </c>
    </row>
    <row r="76" spans="1:17" s="112" customFormat="1" ht="12.75" customHeight="1">
      <c r="A76" s="815" t="s">
        <v>377</v>
      </c>
      <c r="B76" s="811">
        <f t="shared" si="4"/>
        <v>303</v>
      </c>
      <c r="C76" s="811">
        <f t="shared" si="4"/>
        <v>35</v>
      </c>
      <c r="D76" s="812">
        <f t="shared" si="5"/>
        <v>2.175264139216905</v>
      </c>
      <c r="E76" s="812">
        <f t="shared" si="6"/>
        <v>11.55115511551155</v>
      </c>
      <c r="F76" s="811" t="s">
        <v>375</v>
      </c>
      <c r="G76" s="811" t="s">
        <v>375</v>
      </c>
      <c r="H76" s="812" t="s">
        <v>375</v>
      </c>
      <c r="I76" s="812" t="s">
        <v>375</v>
      </c>
      <c r="J76" s="811">
        <f t="shared" si="7"/>
        <v>452</v>
      </c>
      <c r="K76" s="811">
        <f t="shared" si="7"/>
        <v>72</v>
      </c>
      <c r="L76" s="812">
        <f t="shared" si="8"/>
        <v>3.3946251768033946</v>
      </c>
      <c r="M76" s="812">
        <f t="shared" si="9"/>
        <v>15.929203539823009</v>
      </c>
      <c r="N76" s="811" t="s">
        <v>375</v>
      </c>
      <c r="O76" s="811" t="s">
        <v>375</v>
      </c>
      <c r="P76" s="812" t="s">
        <v>375</v>
      </c>
      <c r="Q76" s="813" t="s">
        <v>375</v>
      </c>
    </row>
    <row r="77" spans="1:17" s="112" customFormat="1" ht="12.75" customHeight="1">
      <c r="A77" s="803" t="s">
        <v>378</v>
      </c>
      <c r="B77" s="798">
        <f t="shared" si="4"/>
        <v>478</v>
      </c>
      <c r="C77" s="798">
        <f t="shared" si="4"/>
        <v>44</v>
      </c>
      <c r="D77" s="799">
        <f t="shared" si="5"/>
        <v>2.7346177750155376</v>
      </c>
      <c r="E77" s="799">
        <f t="shared" si="6"/>
        <v>9.2050209205020916</v>
      </c>
      <c r="F77" s="798" t="s">
        <v>375</v>
      </c>
      <c r="G77" s="798" t="s">
        <v>375</v>
      </c>
      <c r="H77" s="799" t="s">
        <v>375</v>
      </c>
      <c r="I77" s="799" t="s">
        <v>375</v>
      </c>
      <c r="J77" s="798">
        <f t="shared" si="7"/>
        <v>214</v>
      </c>
      <c r="K77" s="798">
        <f t="shared" si="7"/>
        <v>41</v>
      </c>
      <c r="L77" s="799">
        <f t="shared" si="8"/>
        <v>1.933050447901933</v>
      </c>
      <c r="M77" s="799">
        <f t="shared" si="9"/>
        <v>19.158878504672895</v>
      </c>
      <c r="N77" s="798" t="s">
        <v>375</v>
      </c>
      <c r="O77" s="798" t="s">
        <v>375</v>
      </c>
      <c r="P77" s="799" t="s">
        <v>375</v>
      </c>
      <c r="Q77" s="800" t="s">
        <v>375</v>
      </c>
    </row>
    <row r="78" spans="1:17" s="112" customFormat="1" ht="12.75" customHeight="1">
      <c r="A78" s="814" t="s">
        <v>379</v>
      </c>
      <c r="B78" s="811">
        <f t="shared" si="4"/>
        <v>722</v>
      </c>
      <c r="C78" s="811">
        <f t="shared" si="4"/>
        <v>121</v>
      </c>
      <c r="D78" s="812">
        <f t="shared" si="5"/>
        <v>7.5201988812927283</v>
      </c>
      <c r="E78" s="812">
        <f t="shared" si="6"/>
        <v>16.759002770083104</v>
      </c>
      <c r="F78" s="811" t="s">
        <v>375</v>
      </c>
      <c r="G78" s="811" t="s">
        <v>375</v>
      </c>
      <c r="H78" s="812" t="s">
        <v>375</v>
      </c>
      <c r="I78" s="812" t="s">
        <v>375</v>
      </c>
      <c r="J78" s="811">
        <f t="shared" si="7"/>
        <v>931</v>
      </c>
      <c r="K78" s="811">
        <f t="shared" si="7"/>
        <v>221</v>
      </c>
      <c r="L78" s="812">
        <f t="shared" si="8"/>
        <v>10.419613389910419</v>
      </c>
      <c r="M78" s="812">
        <f t="shared" si="9"/>
        <v>23.737916219119228</v>
      </c>
      <c r="N78" s="811" t="s">
        <v>375</v>
      </c>
      <c r="O78" s="811" t="s">
        <v>375</v>
      </c>
      <c r="P78" s="812" t="s">
        <v>375</v>
      </c>
      <c r="Q78" s="813" t="s">
        <v>375</v>
      </c>
    </row>
    <row r="79" spans="1:17" s="112" customFormat="1" ht="12.75" customHeight="1">
      <c r="A79" s="803" t="s">
        <v>380</v>
      </c>
      <c r="B79" s="798">
        <f t="shared" si="4"/>
        <v>269</v>
      </c>
      <c r="C79" s="798">
        <f t="shared" si="4"/>
        <v>26</v>
      </c>
      <c r="D79" s="799">
        <f t="shared" si="5"/>
        <v>1.6159105034182724</v>
      </c>
      <c r="E79" s="799">
        <f t="shared" si="6"/>
        <v>9.6654275092936803</v>
      </c>
      <c r="F79" s="798" t="s">
        <v>375</v>
      </c>
      <c r="G79" s="798" t="s">
        <v>375</v>
      </c>
      <c r="H79" s="799" t="s">
        <v>375</v>
      </c>
      <c r="I79" s="799" t="s">
        <v>375</v>
      </c>
      <c r="J79" s="798">
        <f t="shared" si="7"/>
        <v>255</v>
      </c>
      <c r="K79" s="798">
        <f t="shared" si="7"/>
        <v>33</v>
      </c>
      <c r="L79" s="799">
        <f t="shared" si="8"/>
        <v>1.5558698727015559</v>
      </c>
      <c r="M79" s="799">
        <f t="shared" si="9"/>
        <v>12.941176470588237</v>
      </c>
      <c r="N79" s="798" t="s">
        <v>375</v>
      </c>
      <c r="O79" s="798" t="s">
        <v>375</v>
      </c>
      <c r="P79" s="799" t="s">
        <v>375</v>
      </c>
      <c r="Q79" s="800" t="s">
        <v>375</v>
      </c>
    </row>
    <row r="80" spans="1:17" s="112" customFormat="1" ht="12.75" customHeight="1">
      <c r="A80" s="815" t="s">
        <v>378</v>
      </c>
      <c r="B80" s="811">
        <f t="shared" si="4"/>
        <v>355</v>
      </c>
      <c r="C80" s="811">
        <f t="shared" si="4"/>
        <v>39</v>
      </c>
      <c r="D80" s="812">
        <f t="shared" si="5"/>
        <v>2.4238657551274083</v>
      </c>
      <c r="E80" s="812">
        <f t="shared" si="6"/>
        <v>10.985915492957748</v>
      </c>
      <c r="F80" s="811" t="s">
        <v>375</v>
      </c>
      <c r="G80" s="811" t="s">
        <v>375</v>
      </c>
      <c r="H80" s="812" t="s">
        <v>375</v>
      </c>
      <c r="I80" s="812" t="s">
        <v>375</v>
      </c>
      <c r="J80" s="811">
        <f t="shared" si="7"/>
        <v>127</v>
      </c>
      <c r="K80" s="811">
        <f t="shared" si="7"/>
        <v>34</v>
      </c>
      <c r="L80" s="812">
        <f t="shared" si="8"/>
        <v>1.603017444601603</v>
      </c>
      <c r="M80" s="812">
        <f t="shared" si="9"/>
        <v>26.771653543307089</v>
      </c>
      <c r="N80" s="811" t="s">
        <v>375</v>
      </c>
      <c r="O80" s="811" t="s">
        <v>375</v>
      </c>
      <c r="P80" s="812" t="s">
        <v>375</v>
      </c>
      <c r="Q80" s="813" t="s">
        <v>375</v>
      </c>
    </row>
    <row r="81" spans="1:17" s="112" customFormat="1" ht="12.75" customHeight="1">
      <c r="A81" s="803" t="s">
        <v>381</v>
      </c>
      <c r="B81" s="798">
        <f t="shared" si="4"/>
        <v>251</v>
      </c>
      <c r="C81" s="798">
        <f t="shared" si="4"/>
        <v>62</v>
      </c>
      <c r="D81" s="799">
        <f t="shared" si="5"/>
        <v>3.8533250466128028</v>
      </c>
      <c r="E81" s="799">
        <f t="shared" si="6"/>
        <v>24.701195219123505</v>
      </c>
      <c r="F81" s="798" t="s">
        <v>375</v>
      </c>
      <c r="G81" s="798" t="s">
        <v>375</v>
      </c>
      <c r="H81" s="799" t="s">
        <v>375</v>
      </c>
      <c r="I81" s="799" t="s">
        <v>375</v>
      </c>
      <c r="J81" s="798">
        <f t="shared" si="7"/>
        <v>319</v>
      </c>
      <c r="K81" s="798">
        <f t="shared" si="7"/>
        <v>90</v>
      </c>
      <c r="L81" s="799">
        <f t="shared" si="8"/>
        <v>4.2432814710042432</v>
      </c>
      <c r="M81" s="799">
        <f t="shared" si="9"/>
        <v>28.213166144200624</v>
      </c>
      <c r="N81" s="798" t="s">
        <v>375</v>
      </c>
      <c r="O81" s="798" t="s">
        <v>375</v>
      </c>
      <c r="P81" s="799" t="s">
        <v>375</v>
      </c>
      <c r="Q81" s="800" t="s">
        <v>375</v>
      </c>
    </row>
    <row r="82" spans="1:17" s="112" customFormat="1" ht="12.75" customHeight="1">
      <c r="A82" s="816" t="s">
        <v>382</v>
      </c>
      <c r="B82" s="811">
        <f t="shared" ref="B82:B87" si="10">B62+B42</f>
        <v>50</v>
      </c>
      <c r="C82" s="811" t="s">
        <v>385</v>
      </c>
      <c r="D82" s="812" t="s">
        <v>385</v>
      </c>
      <c r="E82" s="812" t="s">
        <v>385</v>
      </c>
      <c r="F82" s="811" t="s">
        <v>375</v>
      </c>
      <c r="G82" s="811" t="s">
        <v>375</v>
      </c>
      <c r="H82" s="812" t="s">
        <v>375</v>
      </c>
      <c r="I82" s="812" t="s">
        <v>375</v>
      </c>
      <c r="J82" s="811">
        <f t="shared" ref="J82:J87" si="11">J62+J42</f>
        <v>55</v>
      </c>
      <c r="K82" s="811" t="s">
        <v>385</v>
      </c>
      <c r="L82" s="812" t="s">
        <v>385</v>
      </c>
      <c r="M82" s="812" t="s">
        <v>385</v>
      </c>
      <c r="N82" s="811" t="s">
        <v>375</v>
      </c>
      <c r="O82" s="811" t="s">
        <v>375</v>
      </c>
      <c r="P82" s="812" t="s">
        <v>375</v>
      </c>
      <c r="Q82" s="813" t="s">
        <v>375</v>
      </c>
    </row>
    <row r="83" spans="1:17" s="112" customFormat="1" ht="12.75" customHeight="1">
      <c r="A83" s="803" t="s">
        <v>383</v>
      </c>
      <c r="B83" s="798">
        <f t="shared" si="10"/>
        <v>84</v>
      </c>
      <c r="C83" s="798" t="s">
        <v>385</v>
      </c>
      <c r="D83" s="799" t="s">
        <v>385</v>
      </c>
      <c r="E83" s="799" t="s">
        <v>385</v>
      </c>
      <c r="F83" s="798" t="s">
        <v>375</v>
      </c>
      <c r="G83" s="798" t="s">
        <v>375</v>
      </c>
      <c r="H83" s="799" t="s">
        <v>375</v>
      </c>
      <c r="I83" s="799" t="s">
        <v>375</v>
      </c>
      <c r="J83" s="798">
        <f t="shared" si="11"/>
        <v>230</v>
      </c>
      <c r="K83" s="798">
        <f>K63+K43</f>
        <v>64</v>
      </c>
      <c r="L83" s="799">
        <f>K83/K$69*100</f>
        <v>3.0174446016030174</v>
      </c>
      <c r="M83" s="799">
        <f>K83/J83*100</f>
        <v>27.826086956521738</v>
      </c>
      <c r="N83" s="798" t="s">
        <v>375</v>
      </c>
      <c r="O83" s="798" t="s">
        <v>375</v>
      </c>
      <c r="P83" s="799" t="s">
        <v>375</v>
      </c>
      <c r="Q83" s="800" t="s">
        <v>375</v>
      </c>
    </row>
    <row r="84" spans="1:17" s="112" customFormat="1" ht="12.75" customHeight="1">
      <c r="A84" s="816" t="s">
        <v>384</v>
      </c>
      <c r="B84" s="811">
        <f t="shared" si="10"/>
        <v>20</v>
      </c>
      <c r="C84" s="811" t="s">
        <v>385</v>
      </c>
      <c r="D84" s="812" t="s">
        <v>385</v>
      </c>
      <c r="E84" s="812" t="s">
        <v>385</v>
      </c>
      <c r="F84" s="811" t="s">
        <v>375</v>
      </c>
      <c r="G84" s="811" t="s">
        <v>375</v>
      </c>
      <c r="H84" s="812" t="s">
        <v>375</v>
      </c>
      <c r="I84" s="812" t="s">
        <v>375</v>
      </c>
      <c r="J84" s="811">
        <f t="shared" si="11"/>
        <v>46</v>
      </c>
      <c r="K84" s="811" t="s">
        <v>385</v>
      </c>
      <c r="L84" s="812" t="s">
        <v>385</v>
      </c>
      <c r="M84" s="812" t="s">
        <v>385</v>
      </c>
      <c r="N84" s="811" t="s">
        <v>375</v>
      </c>
      <c r="O84" s="811" t="s">
        <v>375</v>
      </c>
      <c r="P84" s="812" t="s">
        <v>375</v>
      </c>
      <c r="Q84" s="813" t="s">
        <v>375</v>
      </c>
    </row>
    <row r="85" spans="1:17" s="112" customFormat="1" ht="12.75" customHeight="1">
      <c r="A85" s="804" t="s">
        <v>386</v>
      </c>
      <c r="B85" s="798">
        <f t="shared" si="10"/>
        <v>29</v>
      </c>
      <c r="C85" s="798" t="s">
        <v>385</v>
      </c>
      <c r="D85" s="799" t="s">
        <v>385</v>
      </c>
      <c r="E85" s="799" t="s">
        <v>385</v>
      </c>
      <c r="F85" s="798" t="s">
        <v>375</v>
      </c>
      <c r="G85" s="798" t="s">
        <v>375</v>
      </c>
      <c r="H85" s="799" t="s">
        <v>375</v>
      </c>
      <c r="I85" s="799" t="s">
        <v>375</v>
      </c>
      <c r="J85" s="798">
        <f t="shared" si="11"/>
        <v>94</v>
      </c>
      <c r="K85" s="798" t="s">
        <v>385</v>
      </c>
      <c r="L85" s="799" t="s">
        <v>385</v>
      </c>
      <c r="M85" s="799" t="s">
        <v>385</v>
      </c>
      <c r="N85" s="798" t="s">
        <v>375</v>
      </c>
      <c r="O85" s="798" t="s">
        <v>375</v>
      </c>
      <c r="P85" s="799" t="s">
        <v>375</v>
      </c>
      <c r="Q85" s="800" t="s">
        <v>375</v>
      </c>
    </row>
    <row r="86" spans="1:17" s="112" customFormat="1" ht="12.75" customHeight="1">
      <c r="A86" s="814" t="s">
        <v>387</v>
      </c>
      <c r="B86" s="811">
        <f t="shared" si="10"/>
        <v>83</v>
      </c>
      <c r="C86" s="811" t="s">
        <v>385</v>
      </c>
      <c r="D86" s="812" t="s">
        <v>385</v>
      </c>
      <c r="E86" s="812" t="s">
        <v>385</v>
      </c>
      <c r="F86" s="811" t="s">
        <v>375</v>
      </c>
      <c r="G86" s="811" t="s">
        <v>375</v>
      </c>
      <c r="H86" s="812" t="s">
        <v>375</v>
      </c>
      <c r="I86" s="812" t="s">
        <v>375</v>
      </c>
      <c r="J86" s="811">
        <f t="shared" si="11"/>
        <v>32</v>
      </c>
      <c r="K86" s="811" t="s">
        <v>385</v>
      </c>
      <c r="L86" s="812" t="s">
        <v>385</v>
      </c>
      <c r="M86" s="812" t="s">
        <v>385</v>
      </c>
      <c r="N86" s="811" t="s">
        <v>375</v>
      </c>
      <c r="O86" s="811" t="s">
        <v>375</v>
      </c>
      <c r="P86" s="812" t="s">
        <v>375</v>
      </c>
      <c r="Q86" s="813" t="s">
        <v>375</v>
      </c>
    </row>
    <row r="87" spans="1:17" s="112" customFormat="1" ht="12.75" customHeight="1">
      <c r="A87" s="805" t="s">
        <v>388</v>
      </c>
      <c r="B87" s="806">
        <f t="shared" si="10"/>
        <v>83</v>
      </c>
      <c r="C87" s="806" t="s">
        <v>385</v>
      </c>
      <c r="D87" s="807" t="s">
        <v>385</v>
      </c>
      <c r="E87" s="807" t="s">
        <v>385</v>
      </c>
      <c r="F87" s="806" t="s">
        <v>375</v>
      </c>
      <c r="G87" s="806" t="s">
        <v>375</v>
      </c>
      <c r="H87" s="807" t="s">
        <v>375</v>
      </c>
      <c r="I87" s="807" t="s">
        <v>375</v>
      </c>
      <c r="J87" s="806">
        <f t="shared" si="11"/>
        <v>32</v>
      </c>
      <c r="K87" s="806" t="s">
        <v>385</v>
      </c>
      <c r="L87" s="807" t="s">
        <v>385</v>
      </c>
      <c r="M87" s="807" t="s">
        <v>385</v>
      </c>
      <c r="N87" s="806" t="s">
        <v>375</v>
      </c>
      <c r="O87" s="806" t="s">
        <v>375</v>
      </c>
      <c r="P87" s="807" t="s">
        <v>375</v>
      </c>
      <c r="Q87" s="808" t="s">
        <v>375</v>
      </c>
    </row>
    <row r="88" spans="1:17" ht="39" customHeight="1">
      <c r="A88" s="1268" t="s">
        <v>978</v>
      </c>
      <c r="B88" s="1268"/>
      <c r="C88" s="1268"/>
      <c r="D88" s="1268"/>
      <c r="E88" s="1268"/>
      <c r="F88" s="1268"/>
      <c r="G88" s="1268"/>
      <c r="H88" s="1268"/>
      <c r="I88" s="1268"/>
      <c r="J88" s="1268"/>
      <c r="K88" s="1268"/>
      <c r="L88" s="1268"/>
      <c r="M88" s="1268"/>
      <c r="N88" s="1268"/>
      <c r="O88" s="1268"/>
      <c r="P88" s="1268"/>
      <c r="Q88" s="1268"/>
    </row>
    <row r="89" spans="1:17" s="109" customFormat="1">
      <c r="A89" s="113"/>
      <c r="B89" s="114"/>
      <c r="C89" s="114"/>
      <c r="D89" s="113"/>
      <c r="E89" s="113"/>
      <c r="F89" s="113"/>
      <c r="G89" s="114"/>
      <c r="H89" s="113"/>
      <c r="I89" s="113"/>
      <c r="J89" s="114"/>
      <c r="K89" s="114"/>
      <c r="L89" s="113"/>
      <c r="M89" s="113"/>
      <c r="N89" s="113"/>
      <c r="O89" s="114"/>
      <c r="P89" s="113"/>
      <c r="Q89" s="113"/>
    </row>
    <row r="90" spans="1:17" s="109" customFormat="1" ht="15">
      <c r="A90"/>
      <c r="B90"/>
      <c r="C90"/>
      <c r="D90" s="113"/>
      <c r="E90" s="113"/>
      <c r="F90" s="113"/>
      <c r="G90" s="114"/>
      <c r="H90" s="113"/>
      <c r="I90" s="113"/>
      <c r="J90" s="113"/>
      <c r="K90" s="113"/>
      <c r="L90" s="113"/>
      <c r="M90" s="113"/>
      <c r="N90" s="113"/>
      <c r="O90" s="114"/>
      <c r="P90" s="113"/>
      <c r="Q90" s="113"/>
    </row>
    <row r="91" spans="1:17" s="109" customFormat="1" ht="15">
      <c r="A91"/>
      <c r="B91"/>
      <c r="C91"/>
      <c r="D91" s="113"/>
      <c r="E91" s="113"/>
      <c r="F91" s="113"/>
      <c r="G91" s="114"/>
      <c r="H91" s="113"/>
      <c r="I91" s="113"/>
      <c r="J91" s="113"/>
      <c r="K91" s="113"/>
      <c r="L91" s="113"/>
      <c r="M91" s="113"/>
      <c r="N91" s="113"/>
      <c r="O91" s="114"/>
      <c r="P91" s="113"/>
      <c r="Q91" s="113"/>
    </row>
    <row r="92" spans="1:17" ht="15">
      <c r="A92"/>
      <c r="B92"/>
      <c r="C92"/>
      <c r="D92" s="113"/>
      <c r="E92" s="113"/>
      <c r="F92" s="113"/>
      <c r="G92" s="114"/>
      <c r="H92" s="113"/>
      <c r="I92" s="113"/>
      <c r="J92" s="113"/>
      <c r="K92" s="113"/>
      <c r="L92" s="113"/>
      <c r="M92" s="113"/>
      <c r="N92" s="113"/>
      <c r="O92" s="114"/>
      <c r="P92" s="113"/>
      <c r="Q92" s="113"/>
    </row>
    <row r="93" spans="1:17" ht="15">
      <c r="A93"/>
      <c r="B93"/>
      <c r="C93"/>
    </row>
    <row r="94" spans="1:17" ht="15">
      <c r="A94"/>
      <c r="B94"/>
      <c r="C94"/>
    </row>
    <row r="95" spans="1:17" ht="15">
      <c r="A95"/>
      <c r="B95"/>
      <c r="C95"/>
    </row>
    <row r="96" spans="1:17" ht="15">
      <c r="A96"/>
      <c r="B96"/>
      <c r="C96"/>
    </row>
  </sheetData>
  <mergeCells count="14">
    <mergeCell ref="F4:I4"/>
    <mergeCell ref="N4:Q4"/>
    <mergeCell ref="B3:I3"/>
    <mergeCell ref="J3:Q3"/>
    <mergeCell ref="J5:J6"/>
    <mergeCell ref="B5:B6"/>
    <mergeCell ref="B7:C7"/>
    <mergeCell ref="F7:G7"/>
    <mergeCell ref="A2:Q2"/>
    <mergeCell ref="A88:Q88"/>
    <mergeCell ref="N7:O7"/>
    <mergeCell ref="J7:K7"/>
    <mergeCell ref="A3:A7"/>
    <mergeCell ref="B4:E4"/>
  </mergeCells>
  <hyperlinks>
    <hyperlink ref="A1" location="Inhalt!A1" display="Zurück zum Inhalt"/>
  </hyperlink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27"/>
  <sheetViews>
    <sheetView workbookViewId="0"/>
  </sheetViews>
  <sheetFormatPr baseColWidth="10" defaultRowHeight="15"/>
  <cols>
    <col min="1" max="1" width="17.42578125" customWidth="1"/>
  </cols>
  <sheetData>
    <row r="1" spans="1:7" ht="25.5" customHeight="1">
      <c r="A1" s="963" t="s">
        <v>248</v>
      </c>
    </row>
    <row r="2" spans="1:7" ht="34.5" customHeight="1">
      <c r="A2" s="1129" t="s">
        <v>391</v>
      </c>
      <c r="B2" s="1129"/>
      <c r="C2" s="1129"/>
      <c r="D2" s="1129"/>
      <c r="E2" s="1129"/>
      <c r="F2" s="1129"/>
      <c r="G2" s="1129"/>
    </row>
    <row r="3" spans="1:7" ht="12.75" customHeight="1">
      <c r="A3" s="1138" t="s">
        <v>392</v>
      </c>
      <c r="B3" s="1136" t="s">
        <v>0</v>
      </c>
      <c r="C3" s="1136" t="s">
        <v>255</v>
      </c>
      <c r="D3" s="1136" t="s">
        <v>393</v>
      </c>
      <c r="E3" s="1136" t="s">
        <v>100</v>
      </c>
      <c r="F3" s="1136"/>
      <c r="G3" s="1201"/>
    </row>
    <row r="4" spans="1:7" ht="36">
      <c r="A4" s="1138"/>
      <c r="B4" s="1136"/>
      <c r="C4" s="1136"/>
      <c r="D4" s="1136"/>
      <c r="E4" s="570" t="s">
        <v>3</v>
      </c>
      <c r="F4" s="570" t="s">
        <v>356</v>
      </c>
      <c r="G4" s="571" t="s">
        <v>102</v>
      </c>
    </row>
    <row r="5" spans="1:7" ht="12.75" customHeight="1">
      <c r="A5" s="1138"/>
      <c r="B5" s="1273" t="s">
        <v>98</v>
      </c>
      <c r="C5" s="1273"/>
      <c r="D5" s="1273"/>
      <c r="E5" s="1273"/>
      <c r="F5" s="1273"/>
      <c r="G5" s="1274"/>
    </row>
    <row r="6" spans="1:7" ht="12.75" customHeight="1">
      <c r="A6" s="819" t="s">
        <v>259</v>
      </c>
      <c r="B6" s="339">
        <v>80</v>
      </c>
      <c r="C6" s="339">
        <v>100</v>
      </c>
      <c r="D6" s="339" t="s">
        <v>235</v>
      </c>
      <c r="E6" s="339" t="s">
        <v>235</v>
      </c>
      <c r="F6" s="339" t="s">
        <v>235</v>
      </c>
      <c r="G6" s="340" t="s">
        <v>235</v>
      </c>
    </row>
    <row r="7" spans="1:7" ht="12.75" customHeight="1">
      <c r="A7" s="817" t="s">
        <v>104</v>
      </c>
      <c r="B7" s="612">
        <v>7</v>
      </c>
      <c r="C7" s="612" t="s">
        <v>235</v>
      </c>
      <c r="D7" s="612">
        <v>35</v>
      </c>
      <c r="E7" s="612">
        <v>24</v>
      </c>
      <c r="F7" s="612">
        <v>34</v>
      </c>
      <c r="G7" s="818">
        <v>54</v>
      </c>
    </row>
    <row r="8" spans="1:7" ht="12.75" customHeight="1">
      <c r="A8" s="819" t="s">
        <v>394</v>
      </c>
      <c r="B8" s="339">
        <v>8</v>
      </c>
      <c r="C8" s="339" t="s">
        <v>235</v>
      </c>
      <c r="D8" s="339">
        <v>39</v>
      </c>
      <c r="E8" s="339">
        <v>51</v>
      </c>
      <c r="F8" s="339">
        <v>44</v>
      </c>
      <c r="G8" s="340">
        <v>17</v>
      </c>
    </row>
    <row r="9" spans="1:7" ht="12.75" customHeight="1">
      <c r="A9" s="817" t="s">
        <v>109</v>
      </c>
      <c r="B9" s="612">
        <v>1</v>
      </c>
      <c r="C9" s="612" t="s">
        <v>235</v>
      </c>
      <c r="D9" s="612">
        <v>6</v>
      </c>
      <c r="E9" s="612">
        <v>8</v>
      </c>
      <c r="F9" s="612">
        <v>3</v>
      </c>
      <c r="G9" s="818">
        <v>5</v>
      </c>
    </row>
    <row r="10" spans="1:7" ht="12.75" customHeight="1">
      <c r="A10" s="819" t="s">
        <v>123</v>
      </c>
      <c r="B10" s="339">
        <v>2</v>
      </c>
      <c r="C10" s="339" t="s">
        <v>235</v>
      </c>
      <c r="D10" s="339">
        <v>11</v>
      </c>
      <c r="E10" s="339">
        <v>10</v>
      </c>
      <c r="F10" s="339">
        <v>15</v>
      </c>
      <c r="G10" s="340">
        <v>11</v>
      </c>
    </row>
    <row r="11" spans="1:7" ht="12.75" customHeight="1">
      <c r="A11" s="817" t="s">
        <v>116</v>
      </c>
      <c r="B11" s="612">
        <v>1</v>
      </c>
      <c r="C11" s="612" t="s">
        <v>235</v>
      </c>
      <c r="D11" s="612">
        <v>6</v>
      </c>
      <c r="E11" s="612">
        <v>6</v>
      </c>
      <c r="F11" s="612">
        <v>1</v>
      </c>
      <c r="G11" s="818">
        <v>11</v>
      </c>
    </row>
    <row r="12" spans="1:7" ht="12.75" customHeight="1">
      <c r="A12" s="819" t="s">
        <v>395</v>
      </c>
      <c r="B12" s="339">
        <v>0</v>
      </c>
      <c r="C12" s="339" t="s">
        <v>235</v>
      </c>
      <c r="D12" s="339">
        <v>0</v>
      </c>
      <c r="E12" s="339">
        <v>0</v>
      </c>
      <c r="F12" s="339" t="s">
        <v>5</v>
      </c>
      <c r="G12" s="340">
        <v>1</v>
      </c>
    </row>
    <row r="13" spans="1:7" ht="12.75" customHeight="1">
      <c r="A13" s="820" t="s">
        <v>396</v>
      </c>
      <c r="B13" s="617">
        <v>0</v>
      </c>
      <c r="C13" s="617" t="s">
        <v>235</v>
      </c>
      <c r="D13" s="617">
        <v>1</v>
      </c>
      <c r="E13" s="617">
        <v>0</v>
      </c>
      <c r="F13" s="617">
        <v>4</v>
      </c>
      <c r="G13" s="821">
        <v>0</v>
      </c>
    </row>
    <row r="14" spans="1:7" ht="69" customHeight="1">
      <c r="A14" s="1137" t="s">
        <v>979</v>
      </c>
      <c r="B14" s="1272"/>
      <c r="C14" s="1272"/>
      <c r="D14" s="1272"/>
      <c r="E14" s="1272"/>
      <c r="F14" s="1272"/>
      <c r="G14" s="1272"/>
    </row>
    <row r="26" spans="6:6">
      <c r="F26" s="103"/>
    </row>
    <row r="27" spans="6:6">
      <c r="F27" s="103"/>
    </row>
  </sheetData>
  <mergeCells count="8">
    <mergeCell ref="A2:G2"/>
    <mergeCell ref="A14:G14"/>
    <mergeCell ref="A3:A5"/>
    <mergeCell ref="E3:G3"/>
    <mergeCell ref="B5:G5"/>
    <mergeCell ref="B3:B4"/>
    <mergeCell ref="C3:C4"/>
    <mergeCell ref="D3:D4"/>
  </mergeCells>
  <hyperlinks>
    <hyperlink ref="A1" location="Inhalt!A1" display="Zurück zum Inhalt"/>
  </hyperlink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G18"/>
  <sheetViews>
    <sheetView workbookViewId="0"/>
  </sheetViews>
  <sheetFormatPr baseColWidth="10" defaultRowHeight="15"/>
  <cols>
    <col min="1" max="1" width="27" customWidth="1"/>
  </cols>
  <sheetData>
    <row r="1" spans="1:7" ht="25.5" customHeight="1">
      <c r="A1" s="963" t="s">
        <v>248</v>
      </c>
      <c r="B1" s="132"/>
    </row>
    <row r="2" spans="1:7" s="103" customFormat="1" ht="44.25" customHeight="1">
      <c r="A2" s="1134" t="s">
        <v>981</v>
      </c>
      <c r="B2" s="1135"/>
      <c r="C2" s="1135"/>
      <c r="D2" s="1135"/>
      <c r="E2" s="1135"/>
      <c r="F2" s="1135"/>
      <c r="G2" s="116"/>
    </row>
    <row r="3" spans="1:7" ht="12.75" customHeight="1">
      <c r="A3" s="1138" t="s">
        <v>397</v>
      </c>
      <c r="B3" s="1136" t="s">
        <v>398</v>
      </c>
      <c r="C3" s="1136" t="s">
        <v>100</v>
      </c>
      <c r="D3" s="1136"/>
      <c r="E3" s="1136"/>
      <c r="F3" s="1146" t="s">
        <v>495</v>
      </c>
    </row>
    <row r="4" spans="1:7" ht="36">
      <c r="A4" s="1138"/>
      <c r="B4" s="1136"/>
      <c r="C4" s="570" t="s">
        <v>3</v>
      </c>
      <c r="D4" s="570" t="s">
        <v>356</v>
      </c>
      <c r="E4" s="570" t="s">
        <v>102</v>
      </c>
      <c r="F4" s="1146"/>
    </row>
    <row r="5" spans="1:7" ht="12.75" customHeight="1">
      <c r="A5" s="1139"/>
      <c r="B5" s="1140" t="s">
        <v>98</v>
      </c>
      <c r="C5" s="1140"/>
      <c r="D5" s="1140"/>
      <c r="E5" s="1140"/>
      <c r="F5" s="822" t="s">
        <v>4</v>
      </c>
    </row>
    <row r="6" spans="1:7" ht="12.75" customHeight="1">
      <c r="A6" s="579" t="s">
        <v>400</v>
      </c>
      <c r="B6" s="579"/>
      <c r="C6" s="579"/>
      <c r="D6" s="579"/>
      <c r="E6" s="579"/>
      <c r="F6" s="579"/>
    </row>
    <row r="7" spans="1:7" ht="12.75" customHeight="1">
      <c r="A7" s="823" t="s">
        <v>401</v>
      </c>
      <c r="B7" s="730">
        <v>94</v>
      </c>
      <c r="C7" s="730">
        <v>88</v>
      </c>
      <c r="D7" s="730">
        <v>97</v>
      </c>
      <c r="E7" s="730">
        <v>99</v>
      </c>
      <c r="F7" s="117">
        <v>2981</v>
      </c>
    </row>
    <row r="8" spans="1:7" ht="12.75" customHeight="1">
      <c r="A8" s="824" t="s">
        <v>402</v>
      </c>
      <c r="B8" s="726">
        <v>60</v>
      </c>
      <c r="C8" s="726">
        <v>41</v>
      </c>
      <c r="D8" s="726">
        <v>54</v>
      </c>
      <c r="E8" s="726">
        <v>94</v>
      </c>
      <c r="F8" s="825">
        <v>2981</v>
      </c>
    </row>
    <row r="9" spans="1:7" ht="12.75" customHeight="1">
      <c r="A9" s="823" t="s">
        <v>403</v>
      </c>
      <c r="B9" s="730">
        <v>56</v>
      </c>
      <c r="C9" s="730">
        <v>38</v>
      </c>
      <c r="D9" s="730">
        <v>46</v>
      </c>
      <c r="E9" s="730">
        <v>94</v>
      </c>
      <c r="F9" s="117">
        <v>2981</v>
      </c>
    </row>
    <row r="10" spans="1:7" ht="12.75" customHeight="1">
      <c r="A10" s="824" t="s">
        <v>404</v>
      </c>
      <c r="B10" s="726">
        <v>87</v>
      </c>
      <c r="C10" s="726">
        <v>75</v>
      </c>
      <c r="D10" s="726">
        <v>94</v>
      </c>
      <c r="E10" s="726">
        <v>98</v>
      </c>
      <c r="F10" s="825">
        <v>2981</v>
      </c>
    </row>
    <row r="11" spans="1:7" ht="12.75" customHeight="1">
      <c r="A11" s="579" t="s">
        <v>405</v>
      </c>
      <c r="B11" s="579"/>
      <c r="C11" s="579"/>
      <c r="D11" s="579"/>
      <c r="E11" s="579"/>
      <c r="F11" s="579"/>
    </row>
    <row r="12" spans="1:7" ht="12.75" customHeight="1">
      <c r="A12" s="823" t="s">
        <v>204</v>
      </c>
      <c r="B12" s="730">
        <v>66</v>
      </c>
      <c r="C12" s="730">
        <v>39</v>
      </c>
      <c r="D12" s="730">
        <v>74</v>
      </c>
      <c r="E12" s="730">
        <v>98</v>
      </c>
      <c r="F12" s="117">
        <v>2981</v>
      </c>
    </row>
    <row r="13" spans="1:7" ht="12.75" customHeight="1">
      <c r="A13" s="579" t="s">
        <v>406</v>
      </c>
      <c r="B13" s="579"/>
      <c r="C13" s="579"/>
      <c r="D13" s="579"/>
      <c r="E13" s="579"/>
      <c r="F13" s="579"/>
    </row>
    <row r="14" spans="1:7" ht="12.75" customHeight="1">
      <c r="A14" s="823" t="s">
        <v>407</v>
      </c>
      <c r="B14" s="730">
        <v>87</v>
      </c>
      <c r="C14" s="730">
        <v>79</v>
      </c>
      <c r="D14" s="730">
        <v>95</v>
      </c>
      <c r="E14" s="730">
        <v>98</v>
      </c>
      <c r="F14" s="117">
        <v>3330</v>
      </c>
    </row>
    <row r="15" spans="1:7" ht="12.75" customHeight="1">
      <c r="A15" s="824" t="s">
        <v>408</v>
      </c>
      <c r="B15" s="726">
        <v>77</v>
      </c>
      <c r="C15" s="726">
        <v>65</v>
      </c>
      <c r="D15" s="726">
        <v>88</v>
      </c>
      <c r="E15" s="726">
        <v>96</v>
      </c>
      <c r="F15" s="825">
        <v>3328</v>
      </c>
    </row>
    <row r="16" spans="1:7" ht="12.75" customHeight="1">
      <c r="A16" s="823" t="s">
        <v>409</v>
      </c>
      <c r="B16" s="730">
        <v>85</v>
      </c>
      <c r="C16" s="730">
        <v>78</v>
      </c>
      <c r="D16" s="730">
        <v>91</v>
      </c>
      <c r="E16" s="730">
        <v>96</v>
      </c>
      <c r="F16" s="117">
        <v>3331</v>
      </c>
    </row>
    <row r="17" spans="1:6" ht="12.75" customHeight="1">
      <c r="A17" s="826" t="s">
        <v>410</v>
      </c>
      <c r="B17" s="827">
        <v>73</v>
      </c>
      <c r="C17" s="827">
        <v>62</v>
      </c>
      <c r="D17" s="827">
        <v>82</v>
      </c>
      <c r="E17" s="827">
        <v>89</v>
      </c>
      <c r="F17" s="828">
        <v>3331</v>
      </c>
    </row>
    <row r="18" spans="1:6" ht="93" customHeight="1">
      <c r="A18" s="1275" t="s">
        <v>980</v>
      </c>
      <c r="B18" s="1276"/>
      <c r="C18" s="1276"/>
      <c r="D18" s="1276"/>
      <c r="E18" s="1276"/>
      <c r="F18" s="1276"/>
    </row>
  </sheetData>
  <mergeCells count="7">
    <mergeCell ref="A2:F2"/>
    <mergeCell ref="A18:F18"/>
    <mergeCell ref="A3:A5"/>
    <mergeCell ref="B3:B4"/>
    <mergeCell ref="C3:E3"/>
    <mergeCell ref="B5:E5"/>
    <mergeCell ref="F3:F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sheetPr>
  <dimension ref="A1:G60"/>
  <sheetViews>
    <sheetView zoomScaleNormal="100" workbookViewId="0">
      <selection sqref="A1:B1"/>
    </sheetView>
  </sheetViews>
  <sheetFormatPr baseColWidth="10" defaultRowHeight="15"/>
  <cols>
    <col min="1" max="1" width="11.42578125" style="322"/>
    <col min="2" max="2" width="9.85546875" style="322" customWidth="1"/>
    <col min="3" max="4" width="10.85546875" style="322" customWidth="1"/>
    <col min="5" max="5" width="11.42578125" style="322"/>
    <col min="6" max="6" width="11.28515625" style="322" customWidth="1"/>
    <col min="7" max="16384" width="11.42578125" style="322"/>
  </cols>
  <sheetData>
    <row r="1" spans="1:7" ht="25.5" customHeight="1">
      <c r="A1" s="1058" t="s">
        <v>248</v>
      </c>
      <c r="B1" s="1058"/>
    </row>
    <row r="2" spans="1:7">
      <c r="B2" s="335"/>
      <c r="C2" s="335"/>
      <c r="F2" s="323"/>
      <c r="G2" s="323"/>
    </row>
    <row r="3" spans="1:7" ht="12.75" customHeight="1">
      <c r="B3" s="324"/>
      <c r="C3" s="324"/>
    </row>
    <row r="4" spans="1:7" ht="12.75" customHeight="1">
      <c r="B4" s="324"/>
      <c r="C4" s="325"/>
    </row>
    <row r="5" spans="1:7" ht="12.75" customHeight="1">
      <c r="B5" s="326"/>
      <c r="C5" s="327"/>
      <c r="D5" s="328"/>
    </row>
    <row r="6" spans="1:7" ht="12.75" customHeight="1">
      <c r="B6" s="329"/>
      <c r="C6" s="330"/>
      <c r="D6" s="329"/>
    </row>
    <row r="7" spans="1:7" ht="12.75" customHeight="1">
      <c r="A7" s="329"/>
      <c r="B7" s="336"/>
      <c r="C7" s="331"/>
      <c r="D7" s="332"/>
    </row>
    <row r="8" spans="1:7" ht="12.75" customHeight="1">
      <c r="A8" s="329"/>
      <c r="B8" s="336"/>
      <c r="C8" s="331"/>
      <c r="D8" s="332"/>
    </row>
    <row r="9" spans="1:7" ht="12.75" customHeight="1">
      <c r="A9" s="329"/>
      <c r="B9" s="336"/>
      <c r="C9" s="331"/>
      <c r="D9" s="331"/>
    </row>
    <row r="10" spans="1:7" ht="12.75" customHeight="1">
      <c r="B10" s="333"/>
      <c r="C10" s="331"/>
      <c r="D10" s="331"/>
    </row>
    <row r="11" spans="1:7" ht="12.75" customHeight="1">
      <c r="A11" s="329"/>
      <c r="B11" s="336"/>
      <c r="C11" s="331"/>
      <c r="D11" s="332"/>
    </row>
    <row r="12" spans="1:7" ht="12.75" customHeight="1">
      <c r="A12" s="329"/>
      <c r="B12" s="336"/>
      <c r="C12" s="331"/>
      <c r="D12" s="331"/>
    </row>
    <row r="13" spans="1:7" ht="12.75" customHeight="1">
      <c r="B13" s="333"/>
      <c r="C13" s="331"/>
      <c r="D13" s="331"/>
    </row>
    <row r="14" spans="1:7" ht="12.75" customHeight="1">
      <c r="A14" s="329"/>
      <c r="B14" s="336"/>
      <c r="C14" s="331"/>
      <c r="D14" s="332"/>
    </row>
    <row r="15" spans="1:7" ht="12.75" customHeight="1">
      <c r="A15" s="329"/>
      <c r="B15" s="336"/>
      <c r="C15" s="331"/>
      <c r="D15" s="331"/>
    </row>
    <row r="16" spans="1:7" ht="12.75" customHeight="1">
      <c r="B16" s="333"/>
      <c r="C16" s="331"/>
      <c r="D16" s="331"/>
    </row>
    <row r="17" spans="1:6" ht="12.75" customHeight="1">
      <c r="A17" s="329"/>
      <c r="B17" s="336"/>
      <c r="C17" s="331"/>
      <c r="D17" s="332"/>
    </row>
    <row r="18" spans="1:6" ht="12.75" customHeight="1">
      <c r="A18" s="329"/>
      <c r="B18" s="336"/>
      <c r="C18" s="331"/>
      <c r="D18" s="331"/>
    </row>
    <row r="19" spans="1:6" ht="12.75" customHeight="1">
      <c r="B19" s="333"/>
      <c r="C19" s="331"/>
      <c r="D19" s="331"/>
    </row>
    <row r="20" spans="1:6" ht="12.75" customHeight="1">
      <c r="A20" s="329"/>
      <c r="B20" s="336"/>
      <c r="C20" s="331"/>
      <c r="D20" s="332"/>
    </row>
    <row r="21" spans="1:6" ht="12.75" customHeight="1">
      <c r="A21" s="329"/>
      <c r="B21" s="336"/>
      <c r="C21" s="331"/>
      <c r="D21" s="331"/>
      <c r="F21" s="334"/>
    </row>
    <row r="22" spans="1:6" ht="12.75" customHeight="1">
      <c r="A22" s="329"/>
      <c r="B22" s="336"/>
      <c r="C22" s="331"/>
      <c r="D22" s="331"/>
      <c r="F22" s="334"/>
    </row>
    <row r="23" spans="1:6" ht="12.75" customHeight="1">
      <c r="B23" s="329"/>
      <c r="C23" s="330"/>
      <c r="D23" s="329"/>
    </row>
    <row r="29" spans="1:6">
      <c r="B29" s="337"/>
      <c r="C29" s="337"/>
    </row>
    <row r="30" spans="1:6">
      <c r="B30" s="337"/>
      <c r="C30" s="337"/>
    </row>
    <row r="31" spans="1:6">
      <c r="B31" s="337"/>
      <c r="C31" s="337"/>
    </row>
    <row r="32" spans="1:6" ht="12.75" customHeight="1">
      <c r="B32" s="337"/>
      <c r="C32" s="337"/>
    </row>
    <row r="48" ht="15" customHeight="1"/>
    <row r="49" ht="15" customHeight="1"/>
    <row r="50" ht="15" customHeight="1"/>
    <row r="51" ht="15" customHeight="1"/>
    <row r="52" ht="15" customHeight="1"/>
    <row r="56" ht="15" customHeight="1"/>
    <row r="57" ht="15" customHeight="1"/>
    <row r="58" ht="15" customHeight="1"/>
    <row r="59" ht="15" customHeight="1"/>
    <row r="60" ht="15" customHeight="1"/>
  </sheetData>
  <mergeCells count="1">
    <mergeCell ref="A1:B1"/>
  </mergeCells>
  <hyperlinks>
    <hyperlink ref="A1" location="Inhalt!A1" display="Zurück zum Inhalt"/>
  </hyperlinks>
  <pageMargins left="0.7" right="0.7" top="0.78740157499999996" bottom="0.78740157499999996" header="0.3" footer="0.3"/>
  <pageSetup paperSize="9" scale="6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I14"/>
  <sheetViews>
    <sheetView workbookViewId="0"/>
  </sheetViews>
  <sheetFormatPr baseColWidth="10" defaultRowHeight="15"/>
  <cols>
    <col min="1" max="1" width="30.85546875" customWidth="1"/>
  </cols>
  <sheetData>
    <row r="1" spans="1:9" ht="25.5" customHeight="1">
      <c r="A1" s="963" t="s">
        <v>248</v>
      </c>
      <c r="B1" s="132"/>
    </row>
    <row r="2" spans="1:9" s="103" customFormat="1" ht="24.75" customHeight="1">
      <c r="A2" s="3" t="s">
        <v>411</v>
      </c>
    </row>
    <row r="3" spans="1:9" ht="72">
      <c r="A3" s="1138" t="s">
        <v>89</v>
      </c>
      <c r="B3" s="570" t="s">
        <v>412</v>
      </c>
      <c r="C3" s="570" t="s">
        <v>413</v>
      </c>
      <c r="D3" s="570" t="s">
        <v>414</v>
      </c>
      <c r="E3" s="570" t="s">
        <v>415</v>
      </c>
      <c r="F3" s="570" t="s">
        <v>416</v>
      </c>
      <c r="G3" s="570" t="s">
        <v>417</v>
      </c>
      <c r="H3" s="570" t="s">
        <v>418</v>
      </c>
      <c r="I3" s="829" t="s">
        <v>350</v>
      </c>
    </row>
    <row r="4" spans="1:9" ht="12.75" customHeight="1">
      <c r="A4" s="1139"/>
      <c r="B4" s="1140" t="s">
        <v>98</v>
      </c>
      <c r="C4" s="1140"/>
      <c r="D4" s="1140"/>
      <c r="E4" s="1140"/>
      <c r="F4" s="1140"/>
      <c r="G4" s="1140"/>
      <c r="H4" s="1140"/>
      <c r="I4" s="446" t="s">
        <v>4</v>
      </c>
    </row>
    <row r="5" spans="1:9" ht="12.75" customHeight="1">
      <c r="A5" s="830" t="s">
        <v>0</v>
      </c>
      <c r="B5" s="723">
        <v>21</v>
      </c>
      <c r="C5" s="723">
        <v>22</v>
      </c>
      <c r="D5" s="723">
        <v>9</v>
      </c>
      <c r="E5" s="723">
        <v>19</v>
      </c>
      <c r="F5" s="723">
        <v>4</v>
      </c>
      <c r="G5" s="723">
        <v>3</v>
      </c>
      <c r="H5" s="723">
        <v>21</v>
      </c>
      <c r="I5" s="609">
        <v>17850</v>
      </c>
    </row>
    <row r="6" spans="1:9" ht="12.75" customHeight="1">
      <c r="A6" s="831" t="s">
        <v>1</v>
      </c>
      <c r="B6" s="726">
        <v>22</v>
      </c>
      <c r="C6" s="726">
        <v>22</v>
      </c>
      <c r="D6" s="726">
        <v>9</v>
      </c>
      <c r="E6" s="726">
        <v>19</v>
      </c>
      <c r="F6" s="726">
        <v>4</v>
      </c>
      <c r="G6" s="726">
        <v>3</v>
      </c>
      <c r="H6" s="726">
        <v>21</v>
      </c>
      <c r="I6" s="613">
        <v>14874</v>
      </c>
    </row>
    <row r="7" spans="1:9" ht="12.75" customHeight="1">
      <c r="A7" s="832" t="s">
        <v>99</v>
      </c>
      <c r="B7" s="730">
        <v>19</v>
      </c>
      <c r="C7" s="730">
        <v>22</v>
      </c>
      <c r="D7" s="730">
        <v>8</v>
      </c>
      <c r="E7" s="730">
        <v>20</v>
      </c>
      <c r="F7" s="730">
        <v>4</v>
      </c>
      <c r="G7" s="730">
        <v>2</v>
      </c>
      <c r="H7" s="730">
        <v>24</v>
      </c>
      <c r="I7" s="338">
        <v>2976</v>
      </c>
    </row>
    <row r="8" spans="1:9" ht="12.75" customHeight="1">
      <c r="A8" s="579" t="s">
        <v>100</v>
      </c>
      <c r="B8" s="583"/>
      <c r="C8" s="583"/>
      <c r="D8" s="583"/>
      <c r="E8" s="583"/>
      <c r="F8" s="583"/>
      <c r="G8" s="583"/>
      <c r="H8" s="583"/>
      <c r="I8" s="583"/>
    </row>
    <row r="9" spans="1:9" ht="12.75" customHeight="1">
      <c r="A9" s="833" t="s">
        <v>3</v>
      </c>
      <c r="B9" s="730">
        <v>17</v>
      </c>
      <c r="C9" s="730">
        <v>24</v>
      </c>
      <c r="D9" s="730">
        <v>9</v>
      </c>
      <c r="E9" s="730">
        <v>18</v>
      </c>
      <c r="F9" s="730">
        <v>5</v>
      </c>
      <c r="G9" s="730">
        <v>2</v>
      </c>
      <c r="H9" s="730">
        <v>25</v>
      </c>
      <c r="I9" s="338">
        <v>1141</v>
      </c>
    </row>
    <row r="10" spans="1:9" ht="12.75" customHeight="1">
      <c r="A10" s="834" t="s">
        <v>356</v>
      </c>
      <c r="B10" s="726">
        <v>19</v>
      </c>
      <c r="C10" s="726">
        <v>21</v>
      </c>
      <c r="D10" s="726">
        <v>6</v>
      </c>
      <c r="E10" s="726">
        <v>22</v>
      </c>
      <c r="F10" s="726">
        <v>3</v>
      </c>
      <c r="G10" s="726">
        <v>2</v>
      </c>
      <c r="H10" s="726">
        <v>28</v>
      </c>
      <c r="I10" s="835">
        <v>819</v>
      </c>
    </row>
    <row r="11" spans="1:9" ht="12.75" customHeight="1">
      <c r="A11" s="833" t="s">
        <v>102</v>
      </c>
      <c r="B11" s="730">
        <v>22</v>
      </c>
      <c r="C11" s="730">
        <v>22</v>
      </c>
      <c r="D11" s="730">
        <v>9</v>
      </c>
      <c r="E11" s="730">
        <v>20</v>
      </c>
      <c r="F11" s="730">
        <v>6</v>
      </c>
      <c r="G11" s="730">
        <v>2</v>
      </c>
      <c r="H11" s="730">
        <v>19</v>
      </c>
      <c r="I11" s="338">
        <v>1016</v>
      </c>
    </row>
    <row r="12" spans="1:9" ht="12.75" customHeight="1">
      <c r="A12" s="836" t="s">
        <v>161</v>
      </c>
      <c r="B12" s="837">
        <v>5478</v>
      </c>
      <c r="C12" s="837">
        <v>3076</v>
      </c>
      <c r="D12" s="837">
        <v>1463</v>
      </c>
      <c r="E12" s="837">
        <v>3910</v>
      </c>
      <c r="F12" s="838">
        <v>844</v>
      </c>
      <c r="G12" s="838">
        <v>443</v>
      </c>
      <c r="H12" s="837">
        <v>2636</v>
      </c>
      <c r="I12" s="839">
        <v>17850</v>
      </c>
    </row>
    <row r="13" spans="1:9" ht="57.75" customHeight="1">
      <c r="A13" s="1137" t="s">
        <v>983</v>
      </c>
      <c r="B13" s="1137"/>
      <c r="C13" s="1137"/>
      <c r="D13" s="1137"/>
      <c r="E13" s="1137"/>
      <c r="F13" s="1137"/>
      <c r="G13" s="1137"/>
      <c r="H13" s="1137"/>
      <c r="I13" s="1137"/>
    </row>
    <row r="14" spans="1:9">
      <c r="A14" s="120"/>
      <c r="B14" s="121"/>
      <c r="C14" s="121"/>
      <c r="D14" s="121"/>
      <c r="E14" s="121"/>
      <c r="F14" s="121"/>
      <c r="G14" s="121"/>
      <c r="H14" s="121"/>
      <c r="I14" s="121"/>
    </row>
  </sheetData>
  <mergeCells count="3">
    <mergeCell ref="A3:A4"/>
    <mergeCell ref="B4:H4"/>
    <mergeCell ref="A13:I13"/>
  </mergeCells>
  <hyperlinks>
    <hyperlink ref="A1" location="Inhalt!A1" display="Zurück zum Inhalt"/>
  </hyperlink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H15"/>
  <sheetViews>
    <sheetView workbookViewId="0"/>
  </sheetViews>
  <sheetFormatPr baseColWidth="10" defaultRowHeight="15"/>
  <cols>
    <col min="1" max="1" width="31.140625" customWidth="1"/>
  </cols>
  <sheetData>
    <row r="1" spans="1:8" ht="25.5" customHeight="1">
      <c r="A1" s="963" t="s">
        <v>248</v>
      </c>
      <c r="B1" s="132"/>
    </row>
    <row r="2" spans="1:8" s="103" customFormat="1" ht="30.75" customHeight="1">
      <c r="A2" s="1129" t="s">
        <v>419</v>
      </c>
      <c r="B2" s="1129"/>
      <c r="C2" s="1129"/>
      <c r="D2" s="1129"/>
      <c r="E2" s="1129"/>
      <c r="F2" s="1129"/>
      <c r="G2" s="1129"/>
      <c r="H2" s="1129"/>
    </row>
    <row r="3" spans="1:8" ht="24">
      <c r="A3" s="1138" t="s">
        <v>89</v>
      </c>
      <c r="B3" s="570" t="s">
        <v>420</v>
      </c>
      <c r="C3" s="570" t="s">
        <v>421</v>
      </c>
      <c r="D3" s="570" t="s">
        <v>422</v>
      </c>
      <c r="E3" s="570" t="s">
        <v>1280</v>
      </c>
      <c r="F3" s="570" t="s">
        <v>423</v>
      </c>
      <c r="G3" s="570" t="s">
        <v>424</v>
      </c>
      <c r="H3" s="829" t="s">
        <v>350</v>
      </c>
    </row>
    <row r="4" spans="1:8" ht="12.75" customHeight="1">
      <c r="A4" s="1139"/>
      <c r="B4" s="1140" t="s">
        <v>98</v>
      </c>
      <c r="C4" s="1140"/>
      <c r="D4" s="1140"/>
      <c r="E4" s="1140"/>
      <c r="F4" s="1140"/>
      <c r="G4" s="1140"/>
      <c r="H4" s="610" t="s">
        <v>4</v>
      </c>
    </row>
    <row r="5" spans="1:8" ht="12.75" customHeight="1">
      <c r="A5" s="722" t="s">
        <v>0</v>
      </c>
      <c r="B5" s="723">
        <v>3</v>
      </c>
      <c r="C5" s="723">
        <v>6</v>
      </c>
      <c r="D5" s="723">
        <v>81</v>
      </c>
      <c r="E5" s="723">
        <v>8</v>
      </c>
      <c r="F5" s="723">
        <v>1</v>
      </c>
      <c r="G5" s="723">
        <v>1</v>
      </c>
      <c r="H5" s="840">
        <v>17910</v>
      </c>
    </row>
    <row r="6" spans="1:8" ht="12.75" customHeight="1">
      <c r="A6" s="725" t="s">
        <v>1</v>
      </c>
      <c r="B6" s="726">
        <v>4</v>
      </c>
      <c r="C6" s="726">
        <v>6</v>
      </c>
      <c r="D6" s="726">
        <v>80</v>
      </c>
      <c r="E6" s="726">
        <v>8</v>
      </c>
      <c r="F6" s="726">
        <v>1</v>
      </c>
      <c r="G6" s="726">
        <v>1</v>
      </c>
      <c r="H6" s="841">
        <v>14929</v>
      </c>
    </row>
    <row r="7" spans="1:8" ht="12.75" customHeight="1">
      <c r="A7" s="729" t="s">
        <v>99</v>
      </c>
      <c r="B7" s="730">
        <v>2</v>
      </c>
      <c r="C7" s="730">
        <v>4</v>
      </c>
      <c r="D7" s="730">
        <v>84</v>
      </c>
      <c r="E7" s="730">
        <v>7</v>
      </c>
      <c r="F7" s="730">
        <v>1</v>
      </c>
      <c r="G7" s="730">
        <v>1</v>
      </c>
      <c r="H7" s="842">
        <v>2981</v>
      </c>
    </row>
    <row r="8" spans="1:8" ht="12.75" customHeight="1">
      <c r="A8" s="579" t="s">
        <v>100</v>
      </c>
      <c r="B8" s="583"/>
      <c r="C8" s="583"/>
      <c r="D8" s="583"/>
      <c r="E8" s="583"/>
      <c r="F8" s="583"/>
      <c r="G8" s="583"/>
      <c r="H8" s="583"/>
    </row>
    <row r="9" spans="1:8" ht="12.75" customHeight="1">
      <c r="A9" s="105" t="s">
        <v>3</v>
      </c>
      <c r="B9" s="730">
        <v>2</v>
      </c>
      <c r="C9" s="730">
        <v>3</v>
      </c>
      <c r="D9" s="730">
        <v>86</v>
      </c>
      <c r="E9" s="730">
        <v>6</v>
      </c>
      <c r="F9" s="730">
        <v>1</v>
      </c>
      <c r="G9" s="730">
        <v>1</v>
      </c>
      <c r="H9" s="842">
        <v>1144</v>
      </c>
    </row>
    <row r="10" spans="1:8" ht="12.75" customHeight="1">
      <c r="A10" s="600" t="s">
        <v>356</v>
      </c>
      <c r="B10" s="726">
        <v>3</v>
      </c>
      <c r="C10" s="726">
        <v>6</v>
      </c>
      <c r="D10" s="726">
        <v>83</v>
      </c>
      <c r="E10" s="726">
        <v>7</v>
      </c>
      <c r="F10" s="726">
        <v>1</v>
      </c>
      <c r="G10" s="726">
        <v>0</v>
      </c>
      <c r="H10" s="843">
        <v>820</v>
      </c>
    </row>
    <row r="11" spans="1:8" ht="12.75" customHeight="1">
      <c r="A11" s="105" t="s">
        <v>102</v>
      </c>
      <c r="B11" s="730">
        <v>2</v>
      </c>
      <c r="C11" s="730">
        <v>5</v>
      </c>
      <c r="D11" s="730">
        <v>82</v>
      </c>
      <c r="E11" s="730">
        <v>9</v>
      </c>
      <c r="F11" s="730">
        <v>0</v>
      </c>
      <c r="G11" s="730">
        <v>1</v>
      </c>
      <c r="H11" s="842">
        <v>1017</v>
      </c>
    </row>
    <row r="12" spans="1:8" ht="12.75" customHeight="1">
      <c r="A12" s="844" t="s">
        <v>161</v>
      </c>
      <c r="B12" s="837">
        <v>1883</v>
      </c>
      <c r="C12" s="837">
        <v>3671</v>
      </c>
      <c r="D12" s="837">
        <v>10665</v>
      </c>
      <c r="E12" s="837">
        <v>1428</v>
      </c>
      <c r="F12" s="838">
        <v>189</v>
      </c>
      <c r="G12" s="838">
        <v>74</v>
      </c>
      <c r="H12" s="845">
        <v>17910</v>
      </c>
    </row>
    <row r="13" spans="1:8" ht="45.75" customHeight="1">
      <c r="A13" s="1137" t="s">
        <v>984</v>
      </c>
      <c r="B13" s="1137"/>
      <c r="C13" s="1137"/>
      <c r="D13" s="1137"/>
      <c r="E13" s="1137"/>
      <c r="F13" s="1137"/>
      <c r="G13" s="1137"/>
      <c r="H13" s="1137"/>
    </row>
    <row r="14" spans="1:8">
      <c r="A14" s="27"/>
      <c r="B14" s="27"/>
      <c r="C14" s="27"/>
      <c r="D14" s="27"/>
      <c r="E14" s="27"/>
      <c r="F14" s="27"/>
      <c r="G14" s="27"/>
      <c r="H14" s="27"/>
    </row>
    <row r="15" spans="1:8">
      <c r="A15" s="27"/>
      <c r="B15" s="27"/>
      <c r="C15" s="27"/>
      <c r="D15" s="27"/>
      <c r="E15" s="27"/>
      <c r="F15" s="27"/>
      <c r="G15" s="27"/>
      <c r="H15" s="27"/>
    </row>
  </sheetData>
  <mergeCells count="4">
    <mergeCell ref="A13:H13"/>
    <mergeCell ref="A3:A4"/>
    <mergeCell ref="B4:G4"/>
    <mergeCell ref="A2:H2"/>
  </mergeCells>
  <hyperlinks>
    <hyperlink ref="A1" location="Inhalt!A1" display="Zurück zum Inhalt"/>
  </hyperlink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P67"/>
  <sheetViews>
    <sheetView zoomScaleNormal="100" zoomScaleSheetLayoutView="75" workbookViewId="0"/>
  </sheetViews>
  <sheetFormatPr baseColWidth="10" defaultColWidth="11.42578125" defaultRowHeight="15"/>
  <cols>
    <col min="1" max="1" width="45.140625" customWidth="1"/>
    <col min="2" max="2" width="11.7109375" customWidth="1"/>
    <col min="3" max="3" width="11.140625" customWidth="1"/>
    <col min="4" max="4" width="23.42578125" customWidth="1"/>
    <col min="5" max="5" width="16.28515625" customWidth="1"/>
    <col min="6" max="6" width="12.85546875" customWidth="1"/>
    <col min="7" max="7" width="13.7109375" customWidth="1"/>
    <col min="8" max="8" width="12.140625" customWidth="1"/>
  </cols>
  <sheetData>
    <row r="1" spans="1:8" ht="25.5" customHeight="1">
      <c r="A1" s="963" t="s">
        <v>248</v>
      </c>
      <c r="B1" s="132"/>
    </row>
    <row r="2" spans="1:8" ht="20.25" customHeight="1">
      <c r="A2" s="1280" t="s">
        <v>986</v>
      </c>
      <c r="B2" s="1281"/>
      <c r="C2" s="1281"/>
      <c r="D2" s="1281"/>
      <c r="E2" s="1281"/>
      <c r="F2" s="1281"/>
      <c r="G2" s="1281"/>
      <c r="H2" s="1281"/>
    </row>
    <row r="3" spans="1:8" ht="12" customHeight="1">
      <c r="A3" s="1282" t="s">
        <v>321</v>
      </c>
      <c r="B3" s="1126" t="s">
        <v>425</v>
      </c>
      <c r="C3" s="1132" t="s">
        <v>373</v>
      </c>
      <c r="D3" s="1286"/>
      <c r="E3" s="1286"/>
      <c r="F3" s="1286"/>
      <c r="G3" s="1286"/>
      <c r="H3" s="1286"/>
    </row>
    <row r="4" spans="1:8" ht="84.75" customHeight="1">
      <c r="A4" s="1283"/>
      <c r="B4" s="1285"/>
      <c r="C4" s="539" t="s">
        <v>93</v>
      </c>
      <c r="D4" s="539" t="s">
        <v>426</v>
      </c>
      <c r="E4" s="539" t="s">
        <v>427</v>
      </c>
      <c r="F4" s="539" t="s">
        <v>428</v>
      </c>
      <c r="G4" s="539" t="s">
        <v>429</v>
      </c>
      <c r="H4" s="539" t="s">
        <v>430</v>
      </c>
    </row>
    <row r="5" spans="1:8" ht="12.75" customHeight="1">
      <c r="A5" s="1284"/>
      <c r="B5" s="1287" t="s">
        <v>431</v>
      </c>
      <c r="C5" s="1287"/>
      <c r="D5" s="1287"/>
      <c r="E5" s="1287"/>
      <c r="F5" s="1287"/>
      <c r="G5" s="1287"/>
      <c r="H5" s="1287"/>
    </row>
    <row r="6" spans="1:8" ht="12.75" customHeight="1">
      <c r="A6" s="1277">
        <v>2005</v>
      </c>
      <c r="B6" s="1277"/>
      <c r="C6" s="1277"/>
      <c r="D6" s="1277"/>
      <c r="E6" s="1277"/>
      <c r="F6" s="1277"/>
      <c r="G6" s="1277"/>
      <c r="H6" s="1277"/>
    </row>
    <row r="7" spans="1:8" ht="12.75" customHeight="1">
      <c r="A7" s="32" t="s">
        <v>0</v>
      </c>
      <c r="B7" s="1013">
        <v>1986</v>
      </c>
      <c r="C7" s="1013">
        <v>947</v>
      </c>
      <c r="D7" s="126">
        <v>1536</v>
      </c>
      <c r="E7" s="126">
        <v>451</v>
      </c>
      <c r="F7" s="126">
        <v>298</v>
      </c>
      <c r="G7" s="126">
        <v>1430</v>
      </c>
      <c r="H7" s="126">
        <v>258</v>
      </c>
    </row>
    <row r="8" spans="1:8" ht="12.75" customHeight="1">
      <c r="A8" s="846" t="s">
        <v>1</v>
      </c>
      <c r="B8" s="1014">
        <v>1518</v>
      </c>
      <c r="C8" s="1014">
        <v>719</v>
      </c>
      <c r="D8" s="847">
        <v>1164</v>
      </c>
      <c r="E8" s="847">
        <v>354</v>
      </c>
      <c r="F8" s="847">
        <v>268</v>
      </c>
      <c r="G8" s="847">
        <v>1066</v>
      </c>
      <c r="H8" s="847">
        <v>184</v>
      </c>
    </row>
    <row r="9" spans="1:8" ht="12.75" customHeight="1">
      <c r="A9" s="127" t="s">
        <v>99</v>
      </c>
      <c r="B9" s="1013">
        <v>468</v>
      </c>
      <c r="C9" s="1013">
        <v>228</v>
      </c>
      <c r="D9" s="126">
        <v>372</v>
      </c>
      <c r="E9" s="126">
        <v>96</v>
      </c>
      <c r="F9" s="126">
        <v>30</v>
      </c>
      <c r="G9" s="126">
        <v>365</v>
      </c>
      <c r="H9" s="126">
        <v>73</v>
      </c>
    </row>
    <row r="10" spans="1:8" ht="12.75" customHeight="1">
      <c r="A10" s="846" t="s">
        <v>373</v>
      </c>
      <c r="B10" s="1014"/>
      <c r="C10" s="1014"/>
      <c r="D10" s="847"/>
      <c r="E10" s="847"/>
      <c r="F10" s="847"/>
      <c r="G10" s="847"/>
      <c r="H10" s="847"/>
    </row>
    <row r="11" spans="1:8" ht="12.75" customHeight="1">
      <c r="A11" s="1004" t="s">
        <v>223</v>
      </c>
      <c r="B11" s="1013">
        <v>261</v>
      </c>
      <c r="C11" s="1013">
        <v>127</v>
      </c>
      <c r="D11" s="126">
        <v>216</v>
      </c>
      <c r="E11" s="126">
        <v>45</v>
      </c>
      <c r="F11" s="126">
        <v>22</v>
      </c>
      <c r="G11" s="126">
        <v>194</v>
      </c>
      <c r="H11" s="126">
        <v>45</v>
      </c>
    </row>
    <row r="12" spans="1:8" ht="12.75" customHeight="1">
      <c r="A12" s="848" t="s">
        <v>3</v>
      </c>
      <c r="B12" s="1014">
        <v>322</v>
      </c>
      <c r="C12" s="1014">
        <v>158</v>
      </c>
      <c r="D12" s="847">
        <v>263</v>
      </c>
      <c r="E12" s="847">
        <v>59</v>
      </c>
      <c r="F12" s="847">
        <v>26</v>
      </c>
      <c r="G12" s="847">
        <v>245</v>
      </c>
      <c r="H12" s="847">
        <v>51</v>
      </c>
    </row>
    <row r="13" spans="1:8" ht="25.5" customHeight="1">
      <c r="A13" s="1005" t="s">
        <v>1259</v>
      </c>
      <c r="B13" s="1013">
        <v>222</v>
      </c>
      <c r="C13" s="1013">
        <v>109</v>
      </c>
      <c r="D13" s="126">
        <v>188</v>
      </c>
      <c r="E13" s="126">
        <v>34</v>
      </c>
      <c r="F13" s="126">
        <v>21</v>
      </c>
      <c r="G13" s="126">
        <v>161</v>
      </c>
      <c r="H13" s="126">
        <v>40</v>
      </c>
    </row>
    <row r="14" spans="1:8" ht="12.75" customHeight="1">
      <c r="A14" s="849" t="s">
        <v>377</v>
      </c>
      <c r="B14" s="1014">
        <v>42</v>
      </c>
      <c r="C14" s="1014">
        <v>22</v>
      </c>
      <c r="D14" s="847">
        <v>32</v>
      </c>
      <c r="E14" s="847">
        <v>10</v>
      </c>
      <c r="F14" s="847" t="s">
        <v>385</v>
      </c>
      <c r="G14" s="847">
        <v>37</v>
      </c>
      <c r="H14" s="847" t="s">
        <v>385</v>
      </c>
    </row>
    <row r="15" spans="1:8" ht="12.75" customHeight="1">
      <c r="A15" s="128" t="s">
        <v>378</v>
      </c>
      <c r="B15" s="1013">
        <v>58</v>
      </c>
      <c r="C15" s="1013">
        <v>27</v>
      </c>
      <c r="D15" s="126">
        <v>42</v>
      </c>
      <c r="E15" s="126">
        <v>15</v>
      </c>
      <c r="F15" s="126" t="s">
        <v>385</v>
      </c>
      <c r="G15" s="126">
        <v>47</v>
      </c>
      <c r="H15" s="126">
        <v>8</v>
      </c>
    </row>
    <row r="16" spans="1:8" ht="12.75" customHeight="1">
      <c r="A16" s="848" t="s">
        <v>379</v>
      </c>
      <c r="B16" s="1014">
        <v>138</v>
      </c>
      <c r="C16" s="1014">
        <v>67</v>
      </c>
      <c r="D16" s="847">
        <v>104</v>
      </c>
      <c r="E16" s="847">
        <v>35</v>
      </c>
      <c r="F16" s="847" t="s">
        <v>385</v>
      </c>
      <c r="G16" s="847">
        <v>114</v>
      </c>
      <c r="H16" s="847">
        <v>21</v>
      </c>
    </row>
    <row r="17" spans="1:8" ht="25.5" customHeight="1">
      <c r="A17" s="1005" t="s">
        <v>1260</v>
      </c>
      <c r="B17" s="1013">
        <v>31</v>
      </c>
      <c r="C17" s="1013">
        <v>15</v>
      </c>
      <c r="D17" s="126">
        <v>22</v>
      </c>
      <c r="E17" s="126">
        <v>9</v>
      </c>
      <c r="F17" s="126" t="s">
        <v>385</v>
      </c>
      <c r="G17" s="126">
        <v>28</v>
      </c>
      <c r="H17" s="126" t="s">
        <v>385</v>
      </c>
    </row>
    <row r="18" spans="1:8" ht="12.75" customHeight="1">
      <c r="A18" s="849" t="s">
        <v>378</v>
      </c>
      <c r="B18" s="1014">
        <v>21</v>
      </c>
      <c r="C18" s="1014">
        <v>12</v>
      </c>
      <c r="D18" s="847">
        <v>17</v>
      </c>
      <c r="E18" s="847" t="s">
        <v>385</v>
      </c>
      <c r="F18" s="847" t="s">
        <v>385</v>
      </c>
      <c r="G18" s="847">
        <v>18</v>
      </c>
      <c r="H18" s="847" t="s">
        <v>385</v>
      </c>
    </row>
    <row r="19" spans="1:8" ht="12.75" customHeight="1">
      <c r="A19" s="128" t="s">
        <v>381</v>
      </c>
      <c r="B19" s="1013">
        <v>69</v>
      </c>
      <c r="C19" s="1013">
        <v>31</v>
      </c>
      <c r="D19" s="126">
        <v>51</v>
      </c>
      <c r="E19" s="126">
        <v>17</v>
      </c>
      <c r="F19" s="126" t="s">
        <v>385</v>
      </c>
      <c r="G19" s="126">
        <v>55</v>
      </c>
      <c r="H19" s="126">
        <v>11</v>
      </c>
    </row>
    <row r="20" spans="1:8" ht="12.75" customHeight="1">
      <c r="A20" s="850" t="s">
        <v>382</v>
      </c>
      <c r="B20" s="1014">
        <v>15</v>
      </c>
      <c r="C20" s="1014">
        <v>6</v>
      </c>
      <c r="D20" s="847">
        <v>11</v>
      </c>
      <c r="E20" s="847" t="s">
        <v>385</v>
      </c>
      <c r="F20" s="847" t="s">
        <v>385</v>
      </c>
      <c r="G20" s="847">
        <v>13</v>
      </c>
      <c r="H20" s="847" t="s">
        <v>385</v>
      </c>
    </row>
    <row r="21" spans="1:8" ht="12.75" customHeight="1">
      <c r="A21" s="128" t="s">
        <v>383</v>
      </c>
      <c r="B21" s="1013">
        <v>17</v>
      </c>
      <c r="C21" s="1013">
        <v>9</v>
      </c>
      <c r="D21" s="126">
        <v>13</v>
      </c>
      <c r="E21" s="126" t="s">
        <v>385</v>
      </c>
      <c r="F21" s="126" t="s">
        <v>385</v>
      </c>
      <c r="G21" s="126">
        <v>14</v>
      </c>
      <c r="H21" s="126" t="s">
        <v>385</v>
      </c>
    </row>
    <row r="22" spans="1:8" ht="12.75" customHeight="1">
      <c r="A22" s="850" t="s">
        <v>384</v>
      </c>
      <c r="B22" s="1014" t="s">
        <v>385</v>
      </c>
      <c r="C22" s="1014" t="s">
        <v>385</v>
      </c>
      <c r="D22" s="847" t="s">
        <v>385</v>
      </c>
      <c r="E22" s="847" t="s">
        <v>385</v>
      </c>
      <c r="F22" s="847">
        <v>0</v>
      </c>
      <c r="G22" s="847" t="s">
        <v>385</v>
      </c>
      <c r="H22" s="847" t="s">
        <v>385</v>
      </c>
    </row>
    <row r="23" spans="1:8" ht="12.75" customHeight="1">
      <c r="A23" s="129" t="s">
        <v>386</v>
      </c>
      <c r="B23" s="1013">
        <v>6</v>
      </c>
      <c r="C23" s="1013" t="s">
        <v>385</v>
      </c>
      <c r="D23" s="126" t="s">
        <v>385</v>
      </c>
      <c r="E23" s="126" t="s">
        <v>385</v>
      </c>
      <c r="F23" s="126">
        <v>0</v>
      </c>
      <c r="G23" s="126">
        <v>5</v>
      </c>
      <c r="H23" s="126" t="s">
        <v>385</v>
      </c>
    </row>
    <row r="24" spans="1:8" ht="12.75" customHeight="1">
      <c r="A24" s="848" t="s">
        <v>387</v>
      </c>
      <c r="B24" s="1014">
        <v>8</v>
      </c>
      <c r="C24" s="1014" t="s">
        <v>385</v>
      </c>
      <c r="D24" s="847">
        <v>6</v>
      </c>
      <c r="E24" s="847" t="s">
        <v>385</v>
      </c>
      <c r="F24" s="847" t="s">
        <v>385</v>
      </c>
      <c r="G24" s="847">
        <v>6</v>
      </c>
      <c r="H24" s="847" t="s">
        <v>385</v>
      </c>
    </row>
    <row r="25" spans="1:8" ht="25.5" customHeight="1">
      <c r="A25" s="1005" t="s">
        <v>1258</v>
      </c>
      <c r="B25" s="1013">
        <v>8</v>
      </c>
      <c r="C25" s="1013" t="s">
        <v>385</v>
      </c>
      <c r="D25" s="126">
        <v>6</v>
      </c>
      <c r="E25" s="126" t="s">
        <v>385</v>
      </c>
      <c r="F25" s="126" t="s">
        <v>385</v>
      </c>
      <c r="G25" s="126">
        <v>6</v>
      </c>
      <c r="H25" s="126" t="s">
        <v>385</v>
      </c>
    </row>
    <row r="26" spans="1:8" ht="12.75" customHeight="1">
      <c r="A26" s="1277">
        <v>2009</v>
      </c>
      <c r="B26" s="1277"/>
      <c r="C26" s="1277"/>
      <c r="D26" s="1277"/>
      <c r="E26" s="1277"/>
      <c r="F26" s="1277"/>
      <c r="G26" s="1277"/>
      <c r="H26" s="1277"/>
    </row>
    <row r="27" spans="1:8" ht="12.75" customHeight="1">
      <c r="A27" s="32" t="s">
        <v>0</v>
      </c>
      <c r="B27" s="1013">
        <v>2180</v>
      </c>
      <c r="C27" s="1013">
        <v>1038</v>
      </c>
      <c r="D27" s="126">
        <v>1637</v>
      </c>
      <c r="E27" s="126">
        <v>543</v>
      </c>
      <c r="F27" s="126">
        <v>297</v>
      </c>
      <c r="G27" s="126">
        <v>1614</v>
      </c>
      <c r="H27" s="126">
        <v>268</v>
      </c>
    </row>
    <row r="28" spans="1:8" ht="12.75" customHeight="1">
      <c r="A28" s="846" t="s">
        <v>1</v>
      </c>
      <c r="B28" s="1014">
        <v>1624</v>
      </c>
      <c r="C28" s="1014">
        <v>763</v>
      </c>
      <c r="D28" s="847">
        <v>1209</v>
      </c>
      <c r="E28" s="847">
        <v>415</v>
      </c>
      <c r="F28" s="847">
        <v>268</v>
      </c>
      <c r="G28" s="847">
        <v>1168</v>
      </c>
      <c r="H28" s="847">
        <v>188</v>
      </c>
    </row>
    <row r="29" spans="1:8" ht="12.75" customHeight="1">
      <c r="A29" s="127" t="s">
        <v>99</v>
      </c>
      <c r="B29" s="1013">
        <v>557</v>
      </c>
      <c r="C29" s="1013">
        <v>275</v>
      </c>
      <c r="D29" s="126">
        <v>429</v>
      </c>
      <c r="E29" s="126">
        <v>128</v>
      </c>
      <c r="F29" s="126">
        <v>30</v>
      </c>
      <c r="G29" s="126">
        <v>446</v>
      </c>
      <c r="H29" s="126">
        <v>81</v>
      </c>
    </row>
    <row r="30" spans="1:8" ht="12.75" customHeight="1">
      <c r="A30" s="846" t="s">
        <v>373</v>
      </c>
      <c r="B30" s="1014"/>
      <c r="C30" s="1014"/>
      <c r="D30" s="847"/>
      <c r="E30" s="847"/>
      <c r="F30" s="847"/>
      <c r="G30" s="847"/>
      <c r="H30" s="847"/>
    </row>
    <row r="31" spans="1:8" ht="12.75" customHeight="1">
      <c r="A31" s="1004" t="s">
        <v>223</v>
      </c>
      <c r="B31" s="1013">
        <v>289</v>
      </c>
      <c r="C31" s="1013">
        <v>138</v>
      </c>
      <c r="D31" s="126">
        <v>232</v>
      </c>
      <c r="E31" s="126">
        <v>56</v>
      </c>
      <c r="F31" s="126">
        <v>19</v>
      </c>
      <c r="G31" s="126">
        <v>221</v>
      </c>
      <c r="H31" s="126">
        <v>49</v>
      </c>
    </row>
    <row r="32" spans="1:8" ht="12.75" customHeight="1">
      <c r="A32" s="848" t="s">
        <v>3</v>
      </c>
      <c r="B32" s="1014">
        <v>381</v>
      </c>
      <c r="C32" s="1014">
        <v>190</v>
      </c>
      <c r="D32" s="847">
        <v>299</v>
      </c>
      <c r="E32" s="847">
        <v>82</v>
      </c>
      <c r="F32" s="847">
        <v>25</v>
      </c>
      <c r="G32" s="847">
        <v>297</v>
      </c>
      <c r="H32" s="847">
        <v>60</v>
      </c>
    </row>
    <row r="33" spans="1:14" ht="25.5" customHeight="1">
      <c r="A33" s="1005" t="s">
        <v>1259</v>
      </c>
      <c r="B33" s="1013">
        <v>245</v>
      </c>
      <c r="C33" s="1013">
        <v>120</v>
      </c>
      <c r="D33" s="126">
        <v>203</v>
      </c>
      <c r="E33" s="126">
        <v>43</v>
      </c>
      <c r="F33" s="126">
        <v>19</v>
      </c>
      <c r="G33" s="126">
        <v>182</v>
      </c>
      <c r="H33" s="126">
        <v>44</v>
      </c>
    </row>
    <row r="34" spans="1:14" ht="12.75" customHeight="1">
      <c r="A34" s="849" t="s">
        <v>377</v>
      </c>
      <c r="B34" s="1014">
        <v>89</v>
      </c>
      <c r="C34" s="1014">
        <v>48</v>
      </c>
      <c r="D34" s="847">
        <v>63</v>
      </c>
      <c r="E34" s="847">
        <v>26</v>
      </c>
      <c r="F34" s="847" t="s">
        <v>385</v>
      </c>
      <c r="G34" s="847">
        <v>77</v>
      </c>
      <c r="H34" s="847">
        <v>8</v>
      </c>
    </row>
    <row r="35" spans="1:14" ht="12.75" customHeight="1">
      <c r="A35" s="128" t="s">
        <v>378</v>
      </c>
      <c r="B35" s="1013">
        <v>47</v>
      </c>
      <c r="C35" s="1013">
        <v>23</v>
      </c>
      <c r="D35" s="126">
        <v>33</v>
      </c>
      <c r="E35" s="126">
        <v>14</v>
      </c>
      <c r="F35" s="126" t="s">
        <v>385</v>
      </c>
      <c r="G35" s="126">
        <v>38</v>
      </c>
      <c r="H35" s="126">
        <v>7</v>
      </c>
    </row>
    <row r="36" spans="1:14" ht="12.75" customHeight="1">
      <c r="A36" s="848" t="s">
        <v>379</v>
      </c>
      <c r="B36" s="1014">
        <v>166</v>
      </c>
      <c r="C36" s="1014">
        <v>82</v>
      </c>
      <c r="D36" s="847">
        <v>123</v>
      </c>
      <c r="E36" s="847">
        <v>44</v>
      </c>
      <c r="F36" s="847" t="s">
        <v>385</v>
      </c>
      <c r="G36" s="847">
        <v>142</v>
      </c>
      <c r="H36" s="847">
        <v>20</v>
      </c>
    </row>
    <row r="37" spans="1:14" ht="25.5" customHeight="1">
      <c r="A37" s="1005" t="s">
        <v>1260</v>
      </c>
      <c r="B37" s="1013">
        <v>34</v>
      </c>
      <c r="C37" s="1013">
        <v>16</v>
      </c>
      <c r="D37" s="126">
        <v>23</v>
      </c>
      <c r="E37" s="126">
        <v>12</v>
      </c>
      <c r="F37" s="126">
        <v>0</v>
      </c>
      <c r="G37" s="126">
        <v>32</v>
      </c>
      <c r="H37" s="126" t="s">
        <v>385</v>
      </c>
    </row>
    <row r="38" spans="1:14" ht="12.75" customHeight="1">
      <c r="A38" s="849" t="s">
        <v>378</v>
      </c>
      <c r="B38" s="1014">
        <v>27</v>
      </c>
      <c r="C38" s="1014">
        <v>14</v>
      </c>
      <c r="D38" s="847">
        <v>20</v>
      </c>
      <c r="E38" s="847">
        <v>7</v>
      </c>
      <c r="F38" s="847" t="s">
        <v>385</v>
      </c>
      <c r="G38" s="847">
        <v>22</v>
      </c>
      <c r="H38" s="847" t="s">
        <v>385</v>
      </c>
    </row>
    <row r="39" spans="1:14" ht="12.75" customHeight="1">
      <c r="A39" s="128" t="s">
        <v>381</v>
      </c>
      <c r="B39" s="1013">
        <v>74</v>
      </c>
      <c r="C39" s="1013">
        <v>36</v>
      </c>
      <c r="D39" s="126">
        <v>57</v>
      </c>
      <c r="E39" s="126">
        <v>17</v>
      </c>
      <c r="F39" s="126" t="s">
        <v>385</v>
      </c>
      <c r="G39" s="126">
        <v>62</v>
      </c>
      <c r="H39" s="126">
        <v>8</v>
      </c>
    </row>
    <row r="40" spans="1:14" ht="12.75" customHeight="1">
      <c r="A40" s="850" t="s">
        <v>382</v>
      </c>
      <c r="B40" s="1014">
        <v>13</v>
      </c>
      <c r="C40" s="1014">
        <v>7</v>
      </c>
      <c r="D40" s="847">
        <v>9</v>
      </c>
      <c r="E40" s="847" t="s">
        <v>385</v>
      </c>
      <c r="F40" s="847" t="s">
        <v>385</v>
      </c>
      <c r="G40" s="847">
        <v>11</v>
      </c>
      <c r="H40" s="847" t="s">
        <v>385</v>
      </c>
    </row>
    <row r="41" spans="1:14" ht="12.75" customHeight="1">
      <c r="A41" s="128" t="s">
        <v>383</v>
      </c>
      <c r="B41" s="1013">
        <v>31</v>
      </c>
      <c r="C41" s="1013">
        <v>16</v>
      </c>
      <c r="D41" s="126">
        <v>23</v>
      </c>
      <c r="E41" s="126">
        <v>8</v>
      </c>
      <c r="F41" s="126">
        <v>0</v>
      </c>
      <c r="G41" s="126">
        <v>27</v>
      </c>
      <c r="H41" s="126" t="s">
        <v>385</v>
      </c>
    </row>
    <row r="42" spans="1:14" ht="12.75" customHeight="1">
      <c r="A42" s="850" t="s">
        <v>384</v>
      </c>
      <c r="B42" s="1014">
        <v>6</v>
      </c>
      <c r="C42" s="1014" t="s">
        <v>385</v>
      </c>
      <c r="D42" s="847" t="s">
        <v>385</v>
      </c>
      <c r="E42" s="847" t="s">
        <v>385</v>
      </c>
      <c r="F42" s="847">
        <v>0</v>
      </c>
      <c r="G42" s="847" t="s">
        <v>385</v>
      </c>
      <c r="H42" s="847" t="s">
        <v>385</v>
      </c>
    </row>
    <row r="43" spans="1:14" ht="12.75" customHeight="1">
      <c r="A43" s="129" t="s">
        <v>386</v>
      </c>
      <c r="B43" s="1013">
        <v>12</v>
      </c>
      <c r="C43" s="1013">
        <v>6</v>
      </c>
      <c r="D43" s="126">
        <v>9</v>
      </c>
      <c r="E43" s="126" t="s">
        <v>385</v>
      </c>
      <c r="F43" s="126">
        <v>0</v>
      </c>
      <c r="G43" s="126">
        <v>11</v>
      </c>
      <c r="H43" s="126" t="s">
        <v>385</v>
      </c>
    </row>
    <row r="44" spans="1:14" ht="12.75" customHeight="1">
      <c r="A44" s="848" t="s">
        <v>387</v>
      </c>
      <c r="B44" s="1014">
        <v>9</v>
      </c>
      <c r="C44" s="1014" t="s">
        <v>385</v>
      </c>
      <c r="D44" s="847">
        <v>7</v>
      </c>
      <c r="E44" s="847" t="s">
        <v>385</v>
      </c>
      <c r="F44" s="847" t="s">
        <v>385</v>
      </c>
      <c r="G44" s="847">
        <v>7</v>
      </c>
      <c r="H44" s="847" t="s">
        <v>385</v>
      </c>
    </row>
    <row r="45" spans="1:14" ht="25.5" customHeight="1">
      <c r="A45" s="1005" t="s">
        <v>1258</v>
      </c>
      <c r="B45" s="1013">
        <v>9</v>
      </c>
      <c r="C45" s="1013" t="s">
        <v>385</v>
      </c>
      <c r="D45" s="126">
        <v>7</v>
      </c>
      <c r="E45" s="126" t="s">
        <v>385</v>
      </c>
      <c r="F45" s="126" t="s">
        <v>385</v>
      </c>
      <c r="G45" s="126">
        <v>7</v>
      </c>
      <c r="H45" s="126" t="s">
        <v>385</v>
      </c>
    </row>
    <row r="46" spans="1:14" ht="12.75" customHeight="1">
      <c r="A46" s="1277">
        <v>2013</v>
      </c>
      <c r="B46" s="1277"/>
      <c r="C46" s="1277"/>
      <c r="D46" s="1277"/>
      <c r="E46" s="1277"/>
      <c r="F46" s="1277"/>
      <c r="G46" s="1277"/>
      <c r="H46" s="1277"/>
    </row>
    <row r="47" spans="1:14" ht="12.75" customHeight="1">
      <c r="A47" s="32" t="s">
        <v>0</v>
      </c>
      <c r="B47" s="1013">
        <v>2627</v>
      </c>
      <c r="C47" s="1013">
        <v>1267</v>
      </c>
      <c r="D47" s="126">
        <v>1945</v>
      </c>
      <c r="E47" s="126">
        <v>682</v>
      </c>
      <c r="F47" s="126">
        <v>297</v>
      </c>
      <c r="G47" s="126">
        <v>2029</v>
      </c>
      <c r="H47" s="126">
        <v>301</v>
      </c>
      <c r="I47" s="130"/>
      <c r="J47" s="130"/>
      <c r="K47" s="130"/>
      <c r="L47" s="130"/>
      <c r="M47" s="130"/>
      <c r="N47" s="130"/>
    </row>
    <row r="48" spans="1:14" ht="12.75" customHeight="1">
      <c r="A48" s="846" t="s">
        <v>1</v>
      </c>
      <c r="B48" s="1014">
        <v>1969</v>
      </c>
      <c r="C48" s="1014">
        <v>942</v>
      </c>
      <c r="D48" s="847">
        <v>1449</v>
      </c>
      <c r="E48" s="847">
        <v>520</v>
      </c>
      <c r="F48" s="847">
        <v>256</v>
      </c>
      <c r="G48" s="847">
        <v>1505</v>
      </c>
      <c r="H48" s="847">
        <v>208</v>
      </c>
      <c r="I48" s="130"/>
      <c r="J48" s="130"/>
      <c r="K48" s="130"/>
      <c r="L48" s="130"/>
      <c r="M48" s="130"/>
      <c r="N48" s="130"/>
    </row>
    <row r="49" spans="1:16" ht="12.75" customHeight="1">
      <c r="A49" s="127" t="s">
        <v>99</v>
      </c>
      <c r="B49" s="1013">
        <v>658</v>
      </c>
      <c r="C49" s="1013">
        <v>325</v>
      </c>
      <c r="D49" s="126">
        <v>497</v>
      </c>
      <c r="E49" s="126">
        <v>162</v>
      </c>
      <c r="F49" s="126">
        <v>41</v>
      </c>
      <c r="G49" s="126">
        <v>524</v>
      </c>
      <c r="H49" s="126">
        <v>93</v>
      </c>
      <c r="I49" s="130"/>
      <c r="J49" s="130"/>
      <c r="K49" s="130"/>
      <c r="L49" s="130"/>
      <c r="M49" s="130"/>
      <c r="N49" s="130"/>
      <c r="O49" s="130"/>
      <c r="P49" s="130"/>
    </row>
    <row r="50" spans="1:16" ht="12.75" customHeight="1">
      <c r="A50" s="846" t="s">
        <v>373</v>
      </c>
      <c r="B50" s="1014"/>
      <c r="C50" s="1014"/>
      <c r="D50" s="847"/>
      <c r="E50" s="847"/>
      <c r="F50" s="847"/>
      <c r="G50" s="847"/>
      <c r="H50" s="847"/>
    </row>
    <row r="51" spans="1:16" ht="12.75" customHeight="1">
      <c r="A51" s="1004" t="s">
        <v>223</v>
      </c>
      <c r="B51" s="1013">
        <v>286</v>
      </c>
      <c r="C51" s="1013">
        <v>139</v>
      </c>
      <c r="D51" s="126">
        <v>230</v>
      </c>
      <c r="E51" s="126">
        <v>56</v>
      </c>
      <c r="F51" s="126">
        <v>29</v>
      </c>
      <c r="G51" s="126">
        <v>209</v>
      </c>
      <c r="H51" s="126">
        <v>48</v>
      </c>
    </row>
    <row r="52" spans="1:16" ht="12.75" customHeight="1">
      <c r="A52" s="848" t="s">
        <v>3</v>
      </c>
      <c r="B52" s="1014">
        <v>386</v>
      </c>
      <c r="C52" s="1014">
        <v>192</v>
      </c>
      <c r="D52" s="847">
        <v>302</v>
      </c>
      <c r="E52" s="847">
        <v>84</v>
      </c>
      <c r="F52" s="847">
        <v>34</v>
      </c>
      <c r="G52" s="847">
        <v>290</v>
      </c>
      <c r="H52" s="847">
        <v>62</v>
      </c>
    </row>
    <row r="53" spans="1:16" ht="25.5" customHeight="1">
      <c r="A53" s="1005" t="s">
        <v>1259</v>
      </c>
      <c r="B53" s="1013">
        <v>239</v>
      </c>
      <c r="C53" s="1013">
        <v>118</v>
      </c>
      <c r="D53" s="126">
        <v>200</v>
      </c>
      <c r="E53" s="126">
        <v>39</v>
      </c>
      <c r="F53" s="126">
        <v>28</v>
      </c>
      <c r="G53" s="126">
        <v>166</v>
      </c>
      <c r="H53" s="126">
        <v>44</v>
      </c>
    </row>
    <row r="54" spans="1:16" ht="12.75" customHeight="1">
      <c r="A54" s="849" t="s">
        <v>377</v>
      </c>
      <c r="B54" s="1014">
        <v>92</v>
      </c>
      <c r="C54" s="1014">
        <v>44</v>
      </c>
      <c r="D54" s="847">
        <v>63</v>
      </c>
      <c r="E54" s="847">
        <v>29</v>
      </c>
      <c r="F54" s="847" t="s">
        <v>385</v>
      </c>
      <c r="G54" s="847">
        <v>78</v>
      </c>
      <c r="H54" s="847">
        <v>11</v>
      </c>
    </row>
    <row r="55" spans="1:16" ht="12.75" customHeight="1">
      <c r="A55" s="128" t="s">
        <v>378</v>
      </c>
      <c r="B55" s="1013">
        <v>56</v>
      </c>
      <c r="C55" s="1013">
        <v>31</v>
      </c>
      <c r="D55" s="126">
        <v>40</v>
      </c>
      <c r="E55" s="126">
        <v>16</v>
      </c>
      <c r="F55" s="126" t="s">
        <v>385</v>
      </c>
      <c r="G55" s="126">
        <v>46</v>
      </c>
      <c r="H55" s="126">
        <v>7</v>
      </c>
    </row>
    <row r="56" spans="1:16" ht="12.75" customHeight="1">
      <c r="A56" s="848" t="s">
        <v>379</v>
      </c>
      <c r="B56" s="1014">
        <v>267</v>
      </c>
      <c r="C56" s="1014">
        <v>130</v>
      </c>
      <c r="D56" s="847">
        <v>190</v>
      </c>
      <c r="E56" s="847">
        <v>77</v>
      </c>
      <c r="F56" s="847">
        <v>7</v>
      </c>
      <c r="G56" s="847">
        <v>230</v>
      </c>
      <c r="H56" s="847">
        <v>30</v>
      </c>
    </row>
    <row r="57" spans="1:16" ht="25.5" customHeight="1">
      <c r="A57" s="1005" t="s">
        <v>1260</v>
      </c>
      <c r="B57" s="1013">
        <v>43</v>
      </c>
      <c r="C57" s="1013">
        <v>18</v>
      </c>
      <c r="D57" s="126">
        <v>26</v>
      </c>
      <c r="E57" s="126">
        <v>17</v>
      </c>
      <c r="F57" s="126" t="s">
        <v>385</v>
      </c>
      <c r="G57" s="126">
        <v>39</v>
      </c>
      <c r="H57" s="126" t="s">
        <v>385</v>
      </c>
    </row>
    <row r="58" spans="1:16" ht="12.75" customHeight="1">
      <c r="A58" s="849" t="s">
        <v>378</v>
      </c>
      <c r="B58" s="1014">
        <v>42</v>
      </c>
      <c r="C58" s="1014">
        <v>22</v>
      </c>
      <c r="D58" s="847">
        <v>29</v>
      </c>
      <c r="E58" s="847">
        <v>13</v>
      </c>
      <c r="F58" s="847" t="s">
        <v>385</v>
      </c>
      <c r="G58" s="847">
        <v>36</v>
      </c>
      <c r="H58" s="847">
        <v>6</v>
      </c>
    </row>
    <row r="59" spans="1:16" ht="12.75" customHeight="1">
      <c r="A59" s="128" t="s">
        <v>381</v>
      </c>
      <c r="B59" s="1013">
        <v>109</v>
      </c>
      <c r="C59" s="1013">
        <v>53</v>
      </c>
      <c r="D59" s="126">
        <v>84</v>
      </c>
      <c r="E59" s="126">
        <v>26</v>
      </c>
      <c r="F59" s="126" t="s">
        <v>385</v>
      </c>
      <c r="G59" s="126">
        <v>93</v>
      </c>
      <c r="H59" s="126">
        <v>13</v>
      </c>
    </row>
    <row r="60" spans="1:16" ht="12.75" customHeight="1">
      <c r="A60" s="850" t="s">
        <v>382</v>
      </c>
      <c r="B60" s="1014">
        <v>18</v>
      </c>
      <c r="C60" s="1014">
        <v>8</v>
      </c>
      <c r="D60" s="847">
        <v>14</v>
      </c>
      <c r="E60" s="847" t="s">
        <v>385</v>
      </c>
      <c r="F60" s="847" t="s">
        <v>385</v>
      </c>
      <c r="G60" s="847">
        <v>16</v>
      </c>
      <c r="H60" s="847" t="s">
        <v>385</v>
      </c>
    </row>
    <row r="61" spans="1:16" ht="12.75" customHeight="1">
      <c r="A61" s="128" t="s">
        <v>383</v>
      </c>
      <c r="B61" s="1013">
        <v>73</v>
      </c>
      <c r="C61" s="1013">
        <v>37</v>
      </c>
      <c r="D61" s="126">
        <v>52</v>
      </c>
      <c r="E61" s="126">
        <v>21</v>
      </c>
      <c r="F61" s="126" t="s">
        <v>385</v>
      </c>
      <c r="G61" s="126">
        <v>63</v>
      </c>
      <c r="H61" s="126">
        <v>9</v>
      </c>
    </row>
    <row r="62" spans="1:16" ht="12.75" customHeight="1">
      <c r="A62" s="850" t="s">
        <v>384</v>
      </c>
      <c r="B62" s="1014">
        <v>13</v>
      </c>
      <c r="C62" s="1014">
        <v>6</v>
      </c>
      <c r="D62" s="847">
        <v>10</v>
      </c>
      <c r="E62" s="847" t="s">
        <v>385</v>
      </c>
      <c r="F62" s="847" t="s">
        <v>385</v>
      </c>
      <c r="G62" s="847">
        <v>11</v>
      </c>
      <c r="H62" s="847" t="s">
        <v>385</v>
      </c>
    </row>
    <row r="63" spans="1:16" ht="12.75" customHeight="1">
      <c r="A63" s="129" t="s">
        <v>386</v>
      </c>
      <c r="B63" s="1013">
        <v>33</v>
      </c>
      <c r="C63" s="1013">
        <v>17</v>
      </c>
      <c r="D63" s="126">
        <v>22</v>
      </c>
      <c r="E63" s="126">
        <v>11</v>
      </c>
      <c r="F63" s="126" t="s">
        <v>385</v>
      </c>
      <c r="G63" s="126">
        <v>30</v>
      </c>
      <c r="H63" s="126" t="s">
        <v>385</v>
      </c>
    </row>
    <row r="64" spans="1:16" ht="12.75" customHeight="1">
      <c r="A64" s="848" t="s">
        <v>387</v>
      </c>
      <c r="B64" s="1014" t="s">
        <v>385</v>
      </c>
      <c r="C64" s="1014" t="s">
        <v>385</v>
      </c>
      <c r="D64" s="847" t="s">
        <v>385</v>
      </c>
      <c r="E64" s="847" t="s">
        <v>385</v>
      </c>
      <c r="F64" s="847">
        <v>0</v>
      </c>
      <c r="G64" s="847" t="s">
        <v>385</v>
      </c>
      <c r="H64" s="847" t="s">
        <v>385</v>
      </c>
    </row>
    <row r="65" spans="1:8" ht="25.5" customHeight="1">
      <c r="A65" s="1006" t="s">
        <v>1258</v>
      </c>
      <c r="B65" s="1013" t="s">
        <v>385</v>
      </c>
      <c r="C65" s="1013" t="s">
        <v>385</v>
      </c>
      <c r="D65" s="126" t="s">
        <v>385</v>
      </c>
      <c r="E65" s="126" t="s">
        <v>385</v>
      </c>
      <c r="F65" s="126">
        <v>0</v>
      </c>
      <c r="G65" s="126" t="s">
        <v>385</v>
      </c>
      <c r="H65" s="126" t="s">
        <v>385</v>
      </c>
    </row>
    <row r="66" spans="1:8" s="131" customFormat="1" ht="29.25" customHeight="1">
      <c r="A66" s="1278" t="s">
        <v>985</v>
      </c>
      <c r="B66" s="1279"/>
      <c r="C66" s="1279"/>
      <c r="D66" s="1279"/>
      <c r="E66" s="1279"/>
      <c r="F66" s="1279"/>
      <c r="G66" s="1279"/>
      <c r="H66" s="1279"/>
    </row>
    <row r="67" spans="1:8">
      <c r="A67" s="125"/>
      <c r="B67" s="125"/>
      <c r="C67" s="125"/>
      <c r="D67" s="125"/>
      <c r="E67" s="125"/>
      <c r="F67" s="125"/>
      <c r="G67" s="125"/>
      <c r="H67" s="125"/>
    </row>
  </sheetData>
  <mergeCells count="9">
    <mergeCell ref="A6:H6"/>
    <mergeCell ref="A26:H26"/>
    <mergeCell ref="A46:H46"/>
    <mergeCell ref="A66:H66"/>
    <mergeCell ref="A2:H2"/>
    <mergeCell ref="A3:A5"/>
    <mergeCell ref="B3:B4"/>
    <mergeCell ref="C3:H3"/>
    <mergeCell ref="B5:H5"/>
  </mergeCells>
  <hyperlinks>
    <hyperlink ref="A1" location="Inhalt!A1" display="Zurück zum Inhalt"/>
  </hyperlinks>
  <pageMargins left="0.70866141732283472" right="0.70866141732283472" top="0.78740157480314965" bottom="0.78740157480314965" header="0.31496062992125984" footer="0.31496062992125984"/>
  <pageSetup paperSize="9" scale="58" orientation="portrait" horizontalDpi="4294967294" verticalDpi="4294967294"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pageSetUpPr fitToPage="1"/>
  </sheetPr>
  <dimension ref="A1:J29"/>
  <sheetViews>
    <sheetView zoomScaleNormal="100" workbookViewId="0"/>
  </sheetViews>
  <sheetFormatPr baseColWidth="10" defaultRowHeight="12.75"/>
  <cols>
    <col min="1" max="1" width="33" style="132" customWidth="1"/>
    <col min="2" max="6" width="9.7109375" style="132" customWidth="1"/>
    <col min="7" max="16384" width="11.42578125" style="132"/>
  </cols>
  <sheetData>
    <row r="1" spans="1:10" ht="25.5" customHeight="1">
      <c r="A1" s="963" t="s">
        <v>248</v>
      </c>
    </row>
    <row r="2" spans="1:10" ht="47.25" customHeight="1">
      <c r="A2" s="1289" t="s">
        <v>989</v>
      </c>
      <c r="B2" s="1289"/>
      <c r="C2" s="1289"/>
      <c r="D2" s="1289"/>
      <c r="E2" s="1289"/>
      <c r="F2" s="1289"/>
    </row>
    <row r="3" spans="1:10" ht="12.75" customHeight="1">
      <c r="A3" s="1290" t="s">
        <v>321</v>
      </c>
      <c r="B3" s="1242" t="s">
        <v>988</v>
      </c>
      <c r="C3" s="1242"/>
      <c r="D3" s="1242"/>
      <c r="E3" s="1242"/>
      <c r="F3" s="1292"/>
    </row>
    <row r="4" spans="1:10" ht="13.5">
      <c r="A4" s="1290"/>
      <c r="B4" s="851">
        <v>2004</v>
      </c>
      <c r="C4" s="851">
        <v>2006</v>
      </c>
      <c r="D4" s="851">
        <v>2008</v>
      </c>
      <c r="E4" s="851">
        <v>2010</v>
      </c>
      <c r="F4" s="852" t="s">
        <v>432</v>
      </c>
    </row>
    <row r="5" spans="1:10" ht="12.75" customHeight="1">
      <c r="A5" s="1291"/>
      <c r="B5" s="1293" t="s">
        <v>433</v>
      </c>
      <c r="C5" s="1293"/>
      <c r="D5" s="1293"/>
      <c r="E5" s="1293"/>
      <c r="F5" s="1294"/>
      <c r="G5" s="133"/>
    </row>
    <row r="6" spans="1:10" ht="12.75" customHeight="1">
      <c r="A6" s="856" t="s">
        <v>0</v>
      </c>
      <c r="B6" s="856"/>
      <c r="C6" s="856"/>
      <c r="D6" s="856"/>
      <c r="E6" s="856"/>
      <c r="F6" s="856"/>
    </row>
    <row r="7" spans="1:10" ht="12.75" customHeight="1">
      <c r="A7" s="857" t="s">
        <v>1</v>
      </c>
      <c r="B7" s="858">
        <v>69</v>
      </c>
      <c r="C7" s="858">
        <v>70</v>
      </c>
      <c r="D7" s="858">
        <v>76</v>
      </c>
      <c r="E7" s="858">
        <v>74</v>
      </c>
      <c r="F7" s="859">
        <v>76</v>
      </c>
    </row>
    <row r="8" spans="1:10" ht="12.75" customHeight="1">
      <c r="A8" s="860" t="s">
        <v>99</v>
      </c>
      <c r="B8" s="861">
        <v>79</v>
      </c>
      <c r="C8" s="861">
        <v>77</v>
      </c>
      <c r="D8" s="861">
        <v>82</v>
      </c>
      <c r="E8" s="861">
        <v>82</v>
      </c>
      <c r="F8" s="862">
        <v>86</v>
      </c>
    </row>
    <row r="9" spans="1:10" ht="12.75" customHeight="1">
      <c r="A9" s="856" t="s">
        <v>7</v>
      </c>
      <c r="B9" s="856"/>
      <c r="C9" s="856"/>
      <c r="D9" s="856"/>
      <c r="E9" s="856"/>
      <c r="F9" s="856"/>
    </row>
    <row r="10" spans="1:10" ht="12.75" customHeight="1">
      <c r="A10" s="857" t="s">
        <v>1</v>
      </c>
      <c r="B10" s="858">
        <v>76</v>
      </c>
      <c r="C10" s="863">
        <v>77</v>
      </c>
      <c r="D10" s="863">
        <v>84</v>
      </c>
      <c r="E10" s="858">
        <v>80</v>
      </c>
      <c r="F10" s="859">
        <v>82</v>
      </c>
      <c r="G10" s="134"/>
      <c r="H10" s="134"/>
      <c r="I10" s="134"/>
      <c r="J10" s="134"/>
    </row>
    <row r="11" spans="1:10" ht="12.75" customHeight="1">
      <c r="A11" s="860" t="s">
        <v>99</v>
      </c>
      <c r="B11" s="861">
        <v>84</v>
      </c>
      <c r="C11" s="864">
        <v>83</v>
      </c>
      <c r="D11" s="864">
        <v>88</v>
      </c>
      <c r="E11" s="861">
        <v>87</v>
      </c>
      <c r="F11" s="862">
        <v>90</v>
      </c>
    </row>
    <row r="12" spans="1:10" ht="12.75" customHeight="1">
      <c r="A12" s="856" t="s">
        <v>8</v>
      </c>
      <c r="B12" s="856"/>
      <c r="C12" s="856"/>
      <c r="D12" s="856"/>
      <c r="E12" s="856"/>
      <c r="F12" s="856"/>
    </row>
    <row r="13" spans="1:10" ht="12.75" customHeight="1">
      <c r="A13" s="857" t="s">
        <v>1</v>
      </c>
      <c r="B13" s="858">
        <v>65</v>
      </c>
      <c r="C13" s="858">
        <v>67</v>
      </c>
      <c r="D13" s="858">
        <v>70</v>
      </c>
      <c r="E13" s="858">
        <v>70</v>
      </c>
      <c r="F13" s="859">
        <v>72</v>
      </c>
    </row>
    <row r="14" spans="1:10" ht="12.75" customHeight="1">
      <c r="A14" s="860" t="s">
        <v>99</v>
      </c>
      <c r="B14" s="861">
        <v>76</v>
      </c>
      <c r="C14" s="861">
        <v>75</v>
      </c>
      <c r="D14" s="861">
        <v>77</v>
      </c>
      <c r="E14" s="861">
        <v>79</v>
      </c>
      <c r="F14" s="862">
        <v>83</v>
      </c>
    </row>
    <row r="15" spans="1:10" ht="12.75" customHeight="1">
      <c r="A15" s="856" t="s">
        <v>434</v>
      </c>
      <c r="B15" s="856"/>
      <c r="C15" s="856"/>
      <c r="D15" s="856"/>
      <c r="E15" s="856"/>
      <c r="F15" s="856"/>
    </row>
    <row r="16" spans="1:10" ht="12.75" customHeight="1">
      <c r="A16" s="857" t="s">
        <v>1</v>
      </c>
      <c r="B16" s="858">
        <v>77</v>
      </c>
      <c r="C16" s="858">
        <v>75</v>
      </c>
      <c r="D16" s="863">
        <v>79</v>
      </c>
      <c r="E16" s="858">
        <v>79</v>
      </c>
      <c r="F16" s="859">
        <v>80</v>
      </c>
      <c r="G16" s="134"/>
      <c r="H16" s="134"/>
      <c r="I16" s="134"/>
      <c r="J16" s="134"/>
    </row>
    <row r="17" spans="1:10" ht="12.75" customHeight="1">
      <c r="A17" s="860" t="s">
        <v>99</v>
      </c>
      <c r="B17" s="861">
        <v>85</v>
      </c>
      <c r="C17" s="861">
        <v>82</v>
      </c>
      <c r="D17" s="864">
        <v>84</v>
      </c>
      <c r="E17" s="861">
        <v>86</v>
      </c>
      <c r="F17" s="862">
        <v>88</v>
      </c>
    </row>
    <row r="18" spans="1:10" ht="12.75" customHeight="1">
      <c r="A18" s="856" t="s">
        <v>435</v>
      </c>
      <c r="B18" s="856"/>
      <c r="C18" s="856"/>
      <c r="D18" s="856"/>
      <c r="E18" s="856"/>
      <c r="F18" s="856"/>
    </row>
    <row r="19" spans="1:10" ht="12.75" customHeight="1">
      <c r="A19" s="857" t="s">
        <v>1</v>
      </c>
      <c r="B19" s="858">
        <v>63</v>
      </c>
      <c r="C19" s="858">
        <v>62</v>
      </c>
      <c r="D19" s="863">
        <v>72</v>
      </c>
      <c r="E19" s="858">
        <v>68</v>
      </c>
      <c r="F19" s="859">
        <v>72</v>
      </c>
    </row>
    <row r="20" spans="1:10" ht="12.75" customHeight="1">
      <c r="A20" s="860" t="s">
        <v>99</v>
      </c>
      <c r="B20" s="861">
        <v>74</v>
      </c>
      <c r="C20" s="861">
        <v>71</v>
      </c>
      <c r="D20" s="864">
        <v>79</v>
      </c>
      <c r="E20" s="861">
        <v>78</v>
      </c>
      <c r="F20" s="862">
        <v>84</v>
      </c>
    </row>
    <row r="21" spans="1:10" ht="12.75" customHeight="1">
      <c r="A21" s="856" t="s">
        <v>436</v>
      </c>
      <c r="B21" s="856"/>
      <c r="C21" s="856"/>
      <c r="D21" s="856"/>
      <c r="E21" s="856"/>
      <c r="F21" s="856"/>
    </row>
    <row r="22" spans="1:10" ht="12.75" customHeight="1">
      <c r="A22" s="857" t="s">
        <v>1</v>
      </c>
      <c r="B22" s="858">
        <v>76</v>
      </c>
      <c r="C22" s="858">
        <v>74</v>
      </c>
      <c r="D22" s="858">
        <v>80</v>
      </c>
      <c r="E22" s="858">
        <v>80</v>
      </c>
      <c r="F22" s="859">
        <v>81</v>
      </c>
      <c r="G22" s="134"/>
      <c r="H22" s="134"/>
      <c r="I22" s="134"/>
      <c r="J22" s="134"/>
    </row>
    <row r="23" spans="1:10" ht="12.75" customHeight="1">
      <c r="A23" s="860" t="s">
        <v>99</v>
      </c>
      <c r="B23" s="861">
        <v>85</v>
      </c>
      <c r="C23" s="861">
        <v>81</v>
      </c>
      <c r="D23" s="861">
        <v>85</v>
      </c>
      <c r="E23" s="861">
        <v>87</v>
      </c>
      <c r="F23" s="862">
        <v>88</v>
      </c>
    </row>
    <row r="24" spans="1:10" ht="12.75" customHeight="1">
      <c r="A24" s="856" t="s">
        <v>437</v>
      </c>
      <c r="B24" s="856"/>
      <c r="C24" s="856"/>
      <c r="D24" s="856"/>
      <c r="E24" s="856"/>
      <c r="F24" s="856"/>
    </row>
    <row r="25" spans="1:10" ht="12.75" customHeight="1">
      <c r="A25" s="857" t="s">
        <v>1</v>
      </c>
      <c r="B25" s="858">
        <v>59</v>
      </c>
      <c r="C25" s="863">
        <v>58</v>
      </c>
      <c r="D25" s="863">
        <v>62</v>
      </c>
      <c r="E25" s="858">
        <v>62</v>
      </c>
      <c r="F25" s="859">
        <v>61</v>
      </c>
    </row>
    <row r="26" spans="1:10" ht="12.75" customHeight="1">
      <c r="A26" s="865" t="s">
        <v>99</v>
      </c>
      <c r="B26" s="866">
        <v>71</v>
      </c>
      <c r="C26" s="867">
        <v>67</v>
      </c>
      <c r="D26" s="867">
        <v>70</v>
      </c>
      <c r="E26" s="866">
        <v>73</v>
      </c>
      <c r="F26" s="868">
        <v>74</v>
      </c>
    </row>
    <row r="27" spans="1:10" ht="25.5" customHeight="1">
      <c r="A27" s="853" t="s">
        <v>438</v>
      </c>
      <c r="B27" s="854">
        <v>7513</v>
      </c>
      <c r="C27" s="854">
        <v>5120</v>
      </c>
      <c r="D27" s="854">
        <v>5821</v>
      </c>
      <c r="E27" s="854">
        <v>8187</v>
      </c>
      <c r="F27" s="855">
        <v>11404</v>
      </c>
    </row>
    <row r="28" spans="1:10" ht="137.25" customHeight="1">
      <c r="A28" s="1288" t="s">
        <v>990</v>
      </c>
      <c r="B28" s="1288"/>
      <c r="C28" s="1288"/>
      <c r="D28" s="1288"/>
      <c r="E28" s="1288"/>
      <c r="F28" s="1288"/>
    </row>
    <row r="29" spans="1:10" ht="12.75" customHeight="1">
      <c r="A29" s="1238"/>
      <c r="B29" s="1238"/>
      <c r="C29" s="1238"/>
      <c r="D29" s="1238"/>
      <c r="E29" s="1238"/>
      <c r="F29" s="135"/>
    </row>
  </sheetData>
  <mergeCells count="6">
    <mergeCell ref="A29:E29"/>
    <mergeCell ref="A28:F28"/>
    <mergeCell ref="A2:F2"/>
    <mergeCell ref="A3:A5"/>
    <mergeCell ref="B3:F3"/>
    <mergeCell ref="B5:F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O49"/>
  <sheetViews>
    <sheetView workbookViewId="0"/>
  </sheetViews>
  <sheetFormatPr baseColWidth="10" defaultRowHeight="15"/>
  <cols>
    <col min="1" max="1" width="44.5703125" customWidth="1"/>
    <col min="2" max="2" width="10.28515625" customWidth="1"/>
    <col min="3" max="3" width="3.28515625" style="152" customWidth="1"/>
    <col min="4" max="4" width="10.28515625" customWidth="1"/>
    <col min="5" max="5" width="3.28515625" style="152" customWidth="1"/>
    <col min="6" max="6" width="10.28515625" customWidth="1"/>
    <col min="7" max="7" width="3.28515625" style="152" customWidth="1"/>
    <col min="8" max="8" width="10.28515625" customWidth="1"/>
    <col min="9" max="9" width="3.28515625" style="152" customWidth="1"/>
    <col min="10" max="10" width="10.28515625" customWidth="1"/>
    <col min="11" max="11" width="3.28515625" style="152" customWidth="1"/>
    <col min="12" max="12" width="10.28515625" customWidth="1"/>
    <col min="13" max="13" width="3.28515625" style="152" customWidth="1"/>
    <col min="14" max="14" width="10.28515625" customWidth="1"/>
    <col min="15" max="15" width="3.28515625" style="152" customWidth="1"/>
  </cols>
  <sheetData>
    <row r="1" spans="1:15" ht="25.5" customHeight="1">
      <c r="A1" s="963" t="s">
        <v>248</v>
      </c>
      <c r="B1" s="132"/>
    </row>
    <row r="2" spans="1:15" ht="15" customHeight="1">
      <c r="A2" s="1135" t="s">
        <v>439</v>
      </c>
      <c r="B2" s="1135"/>
      <c r="C2" s="1135"/>
      <c r="D2" s="1135"/>
      <c r="E2" s="1135"/>
      <c r="F2" s="1135"/>
      <c r="G2" s="1135"/>
      <c r="H2" s="1135"/>
      <c r="I2" s="1135"/>
      <c r="J2" s="1135"/>
      <c r="K2" s="1135"/>
      <c r="L2" s="1135"/>
      <c r="M2" s="1135"/>
      <c r="N2" s="1135"/>
      <c r="O2" s="1135"/>
    </row>
    <row r="3" spans="1:15" ht="23.25" customHeight="1">
      <c r="A3" s="1281"/>
      <c r="B3" s="1281"/>
      <c r="C3" s="1281"/>
      <c r="D3" s="1281"/>
      <c r="E3" s="1281"/>
      <c r="F3" s="1281"/>
      <c r="G3" s="1281"/>
      <c r="H3" s="1281"/>
      <c r="I3" s="1281"/>
      <c r="J3" s="1281"/>
      <c r="K3" s="1281"/>
      <c r="L3" s="1281"/>
      <c r="M3" s="1281"/>
      <c r="N3" s="1281"/>
      <c r="O3" s="1281"/>
    </row>
    <row r="4" spans="1:15" ht="12.75" customHeight="1">
      <c r="A4" s="1305" t="s">
        <v>440</v>
      </c>
      <c r="B4" s="1303" t="s">
        <v>441</v>
      </c>
      <c r="C4" s="1304"/>
      <c r="D4" s="1304"/>
      <c r="E4" s="1304"/>
      <c r="F4" s="1304"/>
      <c r="G4" s="1304"/>
      <c r="H4" s="1304"/>
      <c r="I4" s="1304"/>
      <c r="J4" s="1304"/>
      <c r="K4" s="1304"/>
      <c r="L4" s="1304"/>
      <c r="M4" s="1304"/>
      <c r="N4" s="1304"/>
      <c r="O4" s="1304"/>
    </row>
    <row r="5" spans="1:15">
      <c r="A5" s="1306"/>
      <c r="B5" s="1188" t="s">
        <v>442</v>
      </c>
      <c r="C5" s="1299"/>
      <c r="D5" s="1188" t="s">
        <v>443</v>
      </c>
      <c r="E5" s="1299"/>
      <c r="F5" s="1188" t="s">
        <v>444</v>
      </c>
      <c r="G5" s="1299"/>
      <c r="H5" s="1188" t="s">
        <v>445</v>
      </c>
      <c r="I5" s="1299"/>
      <c r="J5" s="1188" t="s">
        <v>446</v>
      </c>
      <c r="K5" s="1299"/>
      <c r="L5" s="1188" t="s">
        <v>447</v>
      </c>
      <c r="M5" s="1299"/>
      <c r="N5" s="1188" t="s">
        <v>448</v>
      </c>
      <c r="O5" s="1310"/>
    </row>
    <row r="6" spans="1:15" ht="12.75" customHeight="1">
      <c r="A6" s="1306"/>
      <c r="B6" s="1300" t="s">
        <v>449</v>
      </c>
      <c r="C6" s="1301"/>
      <c r="D6" s="1301"/>
      <c r="E6" s="1301"/>
      <c r="F6" s="1301"/>
      <c r="G6" s="1301"/>
      <c r="H6" s="1301"/>
      <c r="I6" s="1301"/>
      <c r="J6" s="1301"/>
      <c r="K6" s="1301"/>
      <c r="L6" s="1301"/>
      <c r="M6" s="1301"/>
      <c r="N6" s="1301"/>
      <c r="O6" s="1301"/>
    </row>
    <row r="7" spans="1:15" ht="12.75" customHeight="1">
      <c r="A7" s="1296" t="s">
        <v>450</v>
      </c>
      <c r="B7" s="1296"/>
      <c r="C7" s="1296"/>
      <c r="D7" s="1296"/>
      <c r="E7" s="1296"/>
      <c r="F7" s="1296"/>
      <c r="G7" s="1296"/>
      <c r="H7" s="1296"/>
      <c r="I7" s="1296"/>
      <c r="J7" s="1296"/>
      <c r="K7" s="1296"/>
      <c r="L7" s="1296"/>
      <c r="M7" s="1296"/>
      <c r="N7" s="1296"/>
      <c r="O7" s="880"/>
    </row>
    <row r="8" spans="1:15" ht="12.75" customHeight="1">
      <c r="A8" s="136" t="s">
        <v>451</v>
      </c>
      <c r="B8" s="137"/>
      <c r="C8" s="138"/>
      <c r="D8" s="137"/>
      <c r="E8" s="138"/>
      <c r="F8" s="137"/>
      <c r="G8" s="138"/>
      <c r="H8" s="137"/>
      <c r="I8" s="138"/>
      <c r="J8" s="137"/>
      <c r="K8" s="138"/>
      <c r="L8" s="137"/>
      <c r="M8" s="138"/>
      <c r="N8" s="137"/>
      <c r="O8" s="139"/>
    </row>
    <row r="9" spans="1:15" ht="12.75" customHeight="1">
      <c r="A9" s="869" t="s">
        <v>7</v>
      </c>
      <c r="B9" s="870">
        <v>0.05</v>
      </c>
      <c r="C9" s="871" t="s">
        <v>319</v>
      </c>
      <c r="D9" s="870">
        <v>0.06</v>
      </c>
      <c r="E9" s="871" t="s">
        <v>319</v>
      </c>
      <c r="F9" s="870">
        <v>7.0000000000000007E-2</v>
      </c>
      <c r="G9" s="871" t="s">
        <v>319</v>
      </c>
      <c r="H9" s="870">
        <v>0.05</v>
      </c>
      <c r="I9" s="871" t="s">
        <v>319</v>
      </c>
      <c r="J9" s="870">
        <v>0.05</v>
      </c>
      <c r="K9" s="871" t="s">
        <v>319</v>
      </c>
      <c r="L9" s="870">
        <v>0.02</v>
      </c>
      <c r="M9" s="871"/>
      <c r="N9" s="870">
        <v>0.02</v>
      </c>
      <c r="O9" s="872"/>
    </row>
    <row r="10" spans="1:15" ht="22.5" customHeight="1">
      <c r="A10" s="136" t="s">
        <v>452</v>
      </c>
      <c r="B10" s="140"/>
      <c r="C10" s="138"/>
      <c r="D10" s="140"/>
      <c r="E10" s="138"/>
      <c r="F10" s="140"/>
      <c r="G10" s="138"/>
      <c r="H10" s="140"/>
      <c r="I10" s="138"/>
      <c r="J10" s="140"/>
      <c r="K10" s="138"/>
      <c r="L10" s="140"/>
      <c r="M10" s="138"/>
      <c r="N10" s="140"/>
      <c r="O10" s="139"/>
    </row>
    <row r="11" spans="1:15" ht="12.75" customHeight="1">
      <c r="A11" s="873" t="s">
        <v>434</v>
      </c>
      <c r="B11" s="870">
        <v>0.13</v>
      </c>
      <c r="C11" s="871" t="s">
        <v>319</v>
      </c>
      <c r="D11" s="870">
        <v>0.08</v>
      </c>
      <c r="E11" s="871" t="s">
        <v>319</v>
      </c>
      <c r="F11" s="870">
        <v>7.0000000000000007E-2</v>
      </c>
      <c r="G11" s="871" t="s">
        <v>319</v>
      </c>
      <c r="H11" s="870">
        <v>0.05</v>
      </c>
      <c r="I11" s="871" t="s">
        <v>319</v>
      </c>
      <c r="J11" s="870">
        <v>0.04</v>
      </c>
      <c r="K11" s="871" t="s">
        <v>319</v>
      </c>
      <c r="L11" s="870">
        <v>0.03</v>
      </c>
      <c r="M11" s="871" t="s">
        <v>319</v>
      </c>
      <c r="N11" s="870">
        <v>0.02</v>
      </c>
      <c r="O11" s="872" t="s">
        <v>320</v>
      </c>
    </row>
    <row r="12" spans="1:15" ht="12.75" customHeight="1">
      <c r="A12" s="136" t="s">
        <v>453</v>
      </c>
      <c r="B12" s="140"/>
      <c r="C12" s="138"/>
      <c r="D12" s="140"/>
      <c r="E12" s="138"/>
      <c r="F12" s="140"/>
      <c r="G12" s="138"/>
      <c r="H12" s="140"/>
      <c r="I12" s="138"/>
      <c r="J12" s="140"/>
      <c r="K12" s="138"/>
      <c r="L12" s="140"/>
      <c r="M12" s="138"/>
      <c r="N12" s="140"/>
      <c r="O12" s="139"/>
    </row>
    <row r="13" spans="1:15" ht="12.75" customHeight="1">
      <c r="A13" s="869" t="s">
        <v>454</v>
      </c>
      <c r="B13" s="870">
        <v>7.0000000000000007E-2</v>
      </c>
      <c r="C13" s="871" t="s">
        <v>320</v>
      </c>
      <c r="D13" s="870">
        <v>0.11</v>
      </c>
      <c r="E13" s="871" t="s">
        <v>455</v>
      </c>
      <c r="F13" s="870">
        <v>0.12</v>
      </c>
      <c r="G13" s="871" t="s">
        <v>319</v>
      </c>
      <c r="H13" s="870">
        <v>0.14000000000000001</v>
      </c>
      <c r="I13" s="871" t="s">
        <v>319</v>
      </c>
      <c r="J13" s="870">
        <v>0.14000000000000001</v>
      </c>
      <c r="K13" s="871" t="s">
        <v>319</v>
      </c>
      <c r="L13" s="870">
        <v>0.13</v>
      </c>
      <c r="M13" s="871" t="s">
        <v>319</v>
      </c>
      <c r="N13" s="870">
        <v>0.09</v>
      </c>
      <c r="O13" s="872" t="s">
        <v>319</v>
      </c>
    </row>
    <row r="14" spans="1:15" ht="12.75" customHeight="1">
      <c r="A14" s="141" t="s">
        <v>456</v>
      </c>
      <c r="B14" s="140">
        <v>0.08</v>
      </c>
      <c r="C14" s="138" t="s">
        <v>319</v>
      </c>
      <c r="D14" s="140">
        <v>0.11</v>
      </c>
      <c r="E14" s="138" t="s">
        <v>319</v>
      </c>
      <c r="F14" s="140">
        <v>0.13</v>
      </c>
      <c r="G14" s="138" t="s">
        <v>319</v>
      </c>
      <c r="H14" s="140">
        <v>0.14000000000000001</v>
      </c>
      <c r="I14" s="138" t="s">
        <v>319</v>
      </c>
      <c r="J14" s="140">
        <v>0.14000000000000001</v>
      </c>
      <c r="K14" s="138" t="s">
        <v>319</v>
      </c>
      <c r="L14" s="140">
        <v>0.13</v>
      </c>
      <c r="M14" s="138" t="s">
        <v>319</v>
      </c>
      <c r="N14" s="140">
        <v>0.09</v>
      </c>
      <c r="O14" s="139" t="s">
        <v>319</v>
      </c>
    </row>
    <row r="15" spans="1:15" ht="12.75" customHeight="1">
      <c r="A15" s="869" t="s">
        <v>102</v>
      </c>
      <c r="B15" s="870">
        <v>0.05</v>
      </c>
      <c r="C15" s="871" t="s">
        <v>320</v>
      </c>
      <c r="D15" s="870">
        <v>0.05</v>
      </c>
      <c r="E15" s="871" t="s">
        <v>320</v>
      </c>
      <c r="F15" s="870">
        <v>0.06</v>
      </c>
      <c r="G15" s="871" t="s">
        <v>455</v>
      </c>
      <c r="H15" s="870">
        <v>7.0000000000000007E-2</v>
      </c>
      <c r="I15" s="871" t="s">
        <v>455</v>
      </c>
      <c r="J15" s="870">
        <v>7.0000000000000007E-2</v>
      </c>
      <c r="K15" s="871" t="s">
        <v>455</v>
      </c>
      <c r="L15" s="870">
        <v>7.0000000000000007E-2</v>
      </c>
      <c r="M15" s="871" t="s">
        <v>320</v>
      </c>
      <c r="N15" s="870">
        <v>0.05</v>
      </c>
      <c r="O15" s="872"/>
    </row>
    <row r="16" spans="1:15" ht="12.75" customHeight="1">
      <c r="A16" s="139" t="s">
        <v>457</v>
      </c>
      <c r="B16" s="142">
        <v>-0.01</v>
      </c>
      <c r="C16" s="143" t="s">
        <v>455</v>
      </c>
      <c r="D16" s="142">
        <v>-0.01</v>
      </c>
      <c r="E16" s="143" t="s">
        <v>320</v>
      </c>
      <c r="F16" s="142">
        <v>-0.01</v>
      </c>
      <c r="G16" s="143"/>
      <c r="H16" s="142">
        <v>-0.01</v>
      </c>
      <c r="I16" s="138" t="s">
        <v>455</v>
      </c>
      <c r="J16" s="142">
        <v>-0.01</v>
      </c>
      <c r="K16" s="143"/>
      <c r="L16" s="142">
        <v>-0.01</v>
      </c>
      <c r="M16" s="143" t="s">
        <v>320</v>
      </c>
      <c r="N16" s="142">
        <v>-0.01</v>
      </c>
      <c r="O16" s="144"/>
    </row>
    <row r="17" spans="1:15" ht="12.75" customHeight="1">
      <c r="A17" s="1296" t="s">
        <v>458</v>
      </c>
      <c r="B17" s="1296"/>
      <c r="C17" s="1296"/>
      <c r="D17" s="1296"/>
      <c r="E17" s="1296"/>
      <c r="F17" s="1296"/>
      <c r="G17" s="1296"/>
      <c r="H17" s="1296"/>
      <c r="I17" s="1296"/>
      <c r="J17" s="1296"/>
      <c r="K17" s="1296"/>
      <c r="L17" s="1296"/>
      <c r="M17" s="1296"/>
      <c r="N17" s="1296"/>
      <c r="O17" s="880"/>
    </row>
    <row r="18" spans="1:15" ht="12.75" customHeight="1">
      <c r="A18" s="136" t="s">
        <v>459</v>
      </c>
      <c r="B18" s="137"/>
      <c r="C18" s="138"/>
      <c r="D18" s="145"/>
      <c r="E18" s="138"/>
      <c r="F18" s="145"/>
      <c r="G18" s="138"/>
      <c r="H18" s="145"/>
      <c r="I18" s="138"/>
      <c r="J18" s="145"/>
      <c r="K18" s="138"/>
      <c r="L18" s="145"/>
      <c r="M18" s="138"/>
      <c r="N18" s="145"/>
      <c r="O18" s="139"/>
    </row>
    <row r="19" spans="1:15" ht="12.75" customHeight="1">
      <c r="A19" s="869" t="s">
        <v>460</v>
      </c>
      <c r="B19" s="874"/>
      <c r="C19" s="871"/>
      <c r="D19" s="870">
        <v>7.0000000000000007E-2</v>
      </c>
      <c r="E19" s="871" t="s">
        <v>319</v>
      </c>
      <c r="F19" s="870">
        <v>7.0000000000000007E-2</v>
      </c>
      <c r="G19" s="871" t="s">
        <v>319</v>
      </c>
      <c r="H19" s="870">
        <v>0.05</v>
      </c>
      <c r="I19" s="871" t="s">
        <v>319</v>
      </c>
      <c r="J19" s="870">
        <v>0.04</v>
      </c>
      <c r="K19" s="871" t="s">
        <v>319</v>
      </c>
      <c r="L19" s="870">
        <v>0.04</v>
      </c>
      <c r="M19" s="871" t="s">
        <v>319</v>
      </c>
      <c r="N19" s="870">
        <v>0.03</v>
      </c>
      <c r="O19" s="872" t="s">
        <v>455</v>
      </c>
    </row>
    <row r="20" spans="1:15" ht="12.75" customHeight="1">
      <c r="A20" s="141" t="s">
        <v>461</v>
      </c>
      <c r="B20" s="137"/>
      <c r="C20" s="138"/>
      <c r="D20" s="140">
        <v>0.11</v>
      </c>
      <c r="E20" s="138" t="s">
        <v>319</v>
      </c>
      <c r="F20" s="140">
        <v>0.1</v>
      </c>
      <c r="G20" s="138" t="s">
        <v>319</v>
      </c>
      <c r="H20" s="140">
        <v>7.0000000000000007E-2</v>
      </c>
      <c r="I20" s="138" t="s">
        <v>319</v>
      </c>
      <c r="J20" s="140">
        <v>7.0000000000000007E-2</v>
      </c>
      <c r="K20" s="138" t="s">
        <v>319</v>
      </c>
      <c r="L20" s="140">
        <v>0.06</v>
      </c>
      <c r="M20" s="138" t="s">
        <v>319</v>
      </c>
      <c r="N20" s="140">
        <v>0.05</v>
      </c>
      <c r="O20" s="139" t="s">
        <v>319</v>
      </c>
    </row>
    <row r="21" spans="1:15" ht="12.75" customHeight="1">
      <c r="A21" s="869" t="s">
        <v>462</v>
      </c>
      <c r="B21" s="874"/>
      <c r="C21" s="871"/>
      <c r="D21" s="870">
        <v>0.15</v>
      </c>
      <c r="E21" s="871" t="s">
        <v>319</v>
      </c>
      <c r="F21" s="870">
        <v>0.13</v>
      </c>
      <c r="G21" s="871" t="s">
        <v>319</v>
      </c>
      <c r="H21" s="870">
        <v>0.09</v>
      </c>
      <c r="I21" s="871" t="s">
        <v>319</v>
      </c>
      <c r="J21" s="870">
        <v>7.0000000000000007E-2</v>
      </c>
      <c r="K21" s="871" t="s">
        <v>319</v>
      </c>
      <c r="L21" s="870">
        <v>0.06</v>
      </c>
      <c r="M21" s="871" t="s">
        <v>319</v>
      </c>
      <c r="N21" s="870">
        <v>0.05</v>
      </c>
      <c r="O21" s="872" t="s">
        <v>319</v>
      </c>
    </row>
    <row r="22" spans="1:15" ht="12.75" customHeight="1">
      <c r="A22" s="139" t="s">
        <v>463</v>
      </c>
      <c r="B22" s="146"/>
      <c r="C22" s="143"/>
      <c r="D22" s="140">
        <v>0.06</v>
      </c>
      <c r="E22" s="143" t="s">
        <v>319</v>
      </c>
      <c r="F22" s="140">
        <v>0.05</v>
      </c>
      <c r="G22" s="143" t="s">
        <v>319</v>
      </c>
      <c r="H22" s="140">
        <v>0.02</v>
      </c>
      <c r="I22" s="143" t="s">
        <v>320</v>
      </c>
      <c r="J22" s="140">
        <v>0.02</v>
      </c>
      <c r="K22" s="143"/>
      <c r="L22" s="140">
        <v>0.01</v>
      </c>
      <c r="M22" s="143"/>
      <c r="N22" s="140">
        <v>0.01</v>
      </c>
      <c r="O22" s="144"/>
    </row>
    <row r="23" spans="1:15" ht="12.75" customHeight="1">
      <c r="A23" s="1296" t="s">
        <v>464</v>
      </c>
      <c r="B23" s="1296"/>
      <c r="C23" s="1296"/>
      <c r="D23" s="1296"/>
      <c r="E23" s="1296"/>
      <c r="F23" s="1296"/>
      <c r="G23" s="1296"/>
      <c r="H23" s="1296"/>
      <c r="I23" s="1296"/>
      <c r="J23" s="1296"/>
      <c r="K23" s="1296"/>
      <c r="L23" s="1296"/>
      <c r="M23" s="1296"/>
      <c r="N23" s="1296"/>
      <c r="O23" s="880"/>
    </row>
    <row r="24" spans="1:15" ht="12.75" customHeight="1">
      <c r="A24" s="136" t="s">
        <v>465</v>
      </c>
      <c r="B24" s="137"/>
      <c r="C24" s="138"/>
      <c r="D24" s="137"/>
      <c r="E24" s="138"/>
      <c r="F24" s="145"/>
      <c r="G24" s="138"/>
      <c r="H24" s="145"/>
      <c r="I24" s="138"/>
      <c r="J24" s="145"/>
      <c r="K24" s="138"/>
      <c r="L24" s="145"/>
      <c r="M24" s="138"/>
      <c r="N24" s="145"/>
      <c r="O24" s="139"/>
    </row>
    <row r="25" spans="1:15" ht="12.75" customHeight="1">
      <c r="A25" s="869" t="s">
        <v>466</v>
      </c>
      <c r="B25" s="874"/>
      <c r="C25" s="871"/>
      <c r="D25" s="874"/>
      <c r="E25" s="871"/>
      <c r="F25" s="870">
        <v>0</v>
      </c>
      <c r="G25" s="875"/>
      <c r="H25" s="876">
        <v>0</v>
      </c>
      <c r="I25" s="875"/>
      <c r="J25" s="876">
        <v>0</v>
      </c>
      <c r="K25" s="871"/>
      <c r="L25" s="870">
        <v>-0.01</v>
      </c>
      <c r="M25" s="871"/>
      <c r="N25" s="870">
        <v>-0.01</v>
      </c>
      <c r="O25" s="872"/>
    </row>
    <row r="26" spans="1:15" ht="12.75" customHeight="1">
      <c r="A26" s="141" t="s">
        <v>467</v>
      </c>
      <c r="B26" s="137"/>
      <c r="C26" s="138"/>
      <c r="D26" s="137"/>
      <c r="E26" s="138"/>
      <c r="F26" s="140">
        <v>0.1</v>
      </c>
      <c r="G26" s="138"/>
      <c r="H26" s="140">
        <v>0.11</v>
      </c>
      <c r="I26" s="138" t="s">
        <v>320</v>
      </c>
      <c r="J26" s="140">
        <v>0.11</v>
      </c>
      <c r="K26" s="138" t="s">
        <v>320</v>
      </c>
      <c r="L26" s="140">
        <v>0.09</v>
      </c>
      <c r="M26" s="138" t="s">
        <v>320</v>
      </c>
      <c r="N26" s="140">
        <v>0.09</v>
      </c>
      <c r="O26" s="139" t="s">
        <v>320</v>
      </c>
    </row>
    <row r="27" spans="1:15" ht="12.75" customHeight="1">
      <c r="A27" s="869" t="s">
        <v>468</v>
      </c>
      <c r="B27" s="874"/>
      <c r="C27" s="871"/>
      <c r="D27" s="874"/>
      <c r="E27" s="871"/>
      <c r="F27" s="870">
        <v>-0.09</v>
      </c>
      <c r="G27" s="871" t="s">
        <v>455</v>
      </c>
      <c r="H27" s="870">
        <v>-0.06</v>
      </c>
      <c r="I27" s="871" t="s">
        <v>320</v>
      </c>
      <c r="J27" s="870">
        <v>-0.06</v>
      </c>
      <c r="K27" s="871"/>
      <c r="L27" s="870">
        <v>-0.06</v>
      </c>
      <c r="M27" s="871" t="s">
        <v>320</v>
      </c>
      <c r="N27" s="870">
        <v>-0.05</v>
      </c>
      <c r="O27" s="872"/>
    </row>
    <row r="28" spans="1:15" ht="12.75" customHeight="1">
      <c r="A28" s="141" t="s">
        <v>469</v>
      </c>
      <c r="B28" s="137"/>
      <c r="C28" s="138"/>
      <c r="D28" s="137"/>
      <c r="E28" s="138"/>
      <c r="F28" s="140">
        <v>0.02</v>
      </c>
      <c r="G28" s="138"/>
      <c r="H28" s="140">
        <v>0.03</v>
      </c>
      <c r="I28" s="138"/>
      <c r="J28" s="140">
        <v>0.05</v>
      </c>
      <c r="K28" s="138" t="s">
        <v>320</v>
      </c>
      <c r="L28" s="140">
        <v>0.02</v>
      </c>
      <c r="M28" s="138"/>
      <c r="N28" s="140">
        <v>0.03</v>
      </c>
      <c r="O28" s="139"/>
    </row>
    <row r="29" spans="1:15" ht="12.75" customHeight="1">
      <c r="A29" s="869" t="s">
        <v>470</v>
      </c>
      <c r="B29" s="874"/>
      <c r="C29" s="871"/>
      <c r="D29" s="874"/>
      <c r="E29" s="871"/>
      <c r="F29" s="870">
        <v>-0.21</v>
      </c>
      <c r="G29" s="871" t="s">
        <v>319</v>
      </c>
      <c r="H29" s="870">
        <v>-0.14000000000000001</v>
      </c>
      <c r="I29" s="871" t="s">
        <v>319</v>
      </c>
      <c r="J29" s="870">
        <v>-0.13</v>
      </c>
      <c r="K29" s="871" t="s">
        <v>455</v>
      </c>
      <c r="L29" s="870">
        <v>-0.12</v>
      </c>
      <c r="M29" s="871" t="s">
        <v>319</v>
      </c>
      <c r="N29" s="870">
        <v>-0.11</v>
      </c>
      <c r="O29" s="872" t="s">
        <v>455</v>
      </c>
    </row>
    <row r="30" spans="1:15" ht="12.75" customHeight="1">
      <c r="A30" s="141" t="s">
        <v>471</v>
      </c>
      <c r="B30" s="146"/>
      <c r="C30" s="143"/>
      <c r="D30" s="146"/>
      <c r="E30" s="143"/>
      <c r="F30" s="140">
        <v>-0.24</v>
      </c>
      <c r="G30" s="143" t="s">
        <v>319</v>
      </c>
      <c r="H30" s="147">
        <v>-0.2</v>
      </c>
      <c r="I30" s="143" t="s">
        <v>319</v>
      </c>
      <c r="J30" s="140">
        <v>-0.18</v>
      </c>
      <c r="K30" s="143" t="s">
        <v>319</v>
      </c>
      <c r="L30" s="140">
        <v>-0.18</v>
      </c>
      <c r="M30" s="143" t="s">
        <v>319</v>
      </c>
      <c r="N30" s="140">
        <v>-0.15</v>
      </c>
      <c r="O30" s="144" t="s">
        <v>319</v>
      </c>
    </row>
    <row r="31" spans="1:15" ht="12.75" customHeight="1">
      <c r="A31" s="1296" t="s">
        <v>472</v>
      </c>
      <c r="B31" s="1296"/>
      <c r="C31" s="1296"/>
      <c r="D31" s="1296"/>
      <c r="E31" s="1296"/>
      <c r="F31" s="1296"/>
      <c r="G31" s="1296"/>
      <c r="H31" s="1296"/>
      <c r="I31" s="1296"/>
      <c r="J31" s="1296"/>
      <c r="K31" s="1296"/>
      <c r="L31" s="1296"/>
      <c r="M31" s="1296"/>
      <c r="N31" s="1296"/>
      <c r="O31" s="880"/>
    </row>
    <row r="32" spans="1:15" ht="12.75" customHeight="1">
      <c r="A32" s="139" t="s">
        <v>125</v>
      </c>
      <c r="B32" s="137"/>
      <c r="C32" s="138"/>
      <c r="D32" s="137"/>
      <c r="E32" s="138"/>
      <c r="F32" s="137"/>
      <c r="G32" s="138"/>
      <c r="H32" s="140">
        <v>-0.12</v>
      </c>
      <c r="I32" s="138" t="s">
        <v>319</v>
      </c>
      <c r="J32" s="140">
        <v>-0.11</v>
      </c>
      <c r="K32" s="138" t="s">
        <v>319</v>
      </c>
      <c r="L32" s="140">
        <v>-0.09</v>
      </c>
      <c r="M32" s="138" t="s">
        <v>319</v>
      </c>
      <c r="N32" s="140">
        <v>-7.0000000000000007E-2</v>
      </c>
      <c r="O32" s="139" t="s">
        <v>319</v>
      </c>
    </row>
    <row r="33" spans="1:15" ht="12.75" customHeight="1">
      <c r="A33" s="872" t="s">
        <v>473</v>
      </c>
      <c r="B33" s="877"/>
      <c r="C33" s="878"/>
      <c r="D33" s="877"/>
      <c r="E33" s="878"/>
      <c r="F33" s="877"/>
      <c r="G33" s="878"/>
      <c r="H33" s="870">
        <v>7.0000000000000007E-2</v>
      </c>
      <c r="I33" s="878" t="s">
        <v>319</v>
      </c>
      <c r="J33" s="870">
        <v>7.0000000000000007E-2</v>
      </c>
      <c r="K33" s="878" t="s">
        <v>319</v>
      </c>
      <c r="L33" s="870">
        <v>0.05</v>
      </c>
      <c r="M33" s="878" t="s">
        <v>319</v>
      </c>
      <c r="N33" s="870">
        <v>0.03</v>
      </c>
      <c r="O33" s="879" t="s">
        <v>319</v>
      </c>
    </row>
    <row r="34" spans="1:15" ht="12.75" customHeight="1">
      <c r="A34" s="1296" t="s">
        <v>474</v>
      </c>
      <c r="B34" s="1296"/>
      <c r="C34" s="1296"/>
      <c r="D34" s="1296"/>
      <c r="E34" s="1296"/>
      <c r="F34" s="1296"/>
      <c r="G34" s="1296"/>
      <c r="H34" s="1296"/>
      <c r="I34" s="1296"/>
      <c r="J34" s="1296"/>
      <c r="K34" s="1296"/>
      <c r="L34" s="1296"/>
      <c r="M34" s="1296"/>
      <c r="N34" s="1296"/>
      <c r="O34" s="880"/>
    </row>
    <row r="35" spans="1:15" ht="12.75" customHeight="1">
      <c r="A35" s="139" t="s">
        <v>475</v>
      </c>
      <c r="B35" s="137"/>
      <c r="C35" s="138"/>
      <c r="D35" s="137"/>
      <c r="E35" s="138"/>
      <c r="F35" s="137"/>
      <c r="G35" s="138"/>
      <c r="H35" s="137"/>
      <c r="I35" s="138"/>
      <c r="J35" s="140">
        <v>-0.02</v>
      </c>
      <c r="K35" s="138" t="s">
        <v>319</v>
      </c>
      <c r="L35" s="140">
        <v>-0.02</v>
      </c>
      <c r="M35" s="138" t="s">
        <v>319</v>
      </c>
      <c r="N35" s="140">
        <v>-0.02</v>
      </c>
      <c r="O35" s="139" t="s">
        <v>319</v>
      </c>
    </row>
    <row r="36" spans="1:15" ht="12.75" customHeight="1">
      <c r="A36" s="872" t="s">
        <v>476</v>
      </c>
      <c r="B36" s="874"/>
      <c r="C36" s="871"/>
      <c r="D36" s="874"/>
      <c r="E36" s="871"/>
      <c r="F36" s="874"/>
      <c r="G36" s="871"/>
      <c r="H36" s="874"/>
      <c r="I36" s="871"/>
      <c r="J36" s="870">
        <v>-0.05</v>
      </c>
      <c r="K36" s="871" t="s">
        <v>319</v>
      </c>
      <c r="L36" s="870">
        <v>-0.05</v>
      </c>
      <c r="M36" s="871" t="s">
        <v>319</v>
      </c>
      <c r="N36" s="870">
        <v>-0.05</v>
      </c>
      <c r="O36" s="872" t="s">
        <v>319</v>
      </c>
    </row>
    <row r="37" spans="1:15" ht="12.75" customHeight="1">
      <c r="A37" s="139" t="s">
        <v>477</v>
      </c>
      <c r="B37" s="146"/>
      <c r="C37" s="143"/>
      <c r="D37" s="146"/>
      <c r="E37" s="143"/>
      <c r="F37" s="146"/>
      <c r="G37" s="143"/>
      <c r="H37" s="146"/>
      <c r="I37" s="143"/>
      <c r="J37" s="147">
        <v>0</v>
      </c>
      <c r="K37" s="148"/>
      <c r="L37" s="147">
        <v>0</v>
      </c>
      <c r="M37" s="148"/>
      <c r="N37" s="147">
        <v>0</v>
      </c>
      <c r="O37" s="144"/>
    </row>
    <row r="38" spans="1:15" ht="12.75" customHeight="1">
      <c r="A38" s="1296" t="s">
        <v>478</v>
      </c>
      <c r="B38" s="1296"/>
      <c r="C38" s="1296"/>
      <c r="D38" s="1296"/>
      <c r="E38" s="1296"/>
      <c r="F38" s="1296"/>
      <c r="G38" s="1296"/>
      <c r="H38" s="1296"/>
      <c r="I38" s="1296"/>
      <c r="J38" s="1296"/>
      <c r="K38" s="1296"/>
      <c r="L38" s="1296"/>
      <c r="M38" s="1296"/>
      <c r="N38" s="1296"/>
      <c r="O38" s="880"/>
    </row>
    <row r="39" spans="1:15" ht="25.5" customHeight="1">
      <c r="A39" s="139" t="s">
        <v>479</v>
      </c>
      <c r="B39" s="137"/>
      <c r="C39" s="138"/>
      <c r="D39" s="137"/>
      <c r="E39" s="138"/>
      <c r="F39" s="137"/>
      <c r="G39" s="138"/>
      <c r="H39" s="137"/>
      <c r="I39" s="138"/>
      <c r="J39" s="137"/>
      <c r="K39" s="138"/>
      <c r="L39" s="140">
        <v>7.0000000000000007E-2</v>
      </c>
      <c r="M39" s="138" t="s">
        <v>319</v>
      </c>
      <c r="N39" s="140">
        <v>0.06</v>
      </c>
      <c r="O39" s="139" t="s">
        <v>319</v>
      </c>
    </row>
    <row r="40" spans="1:15" ht="25.5" customHeight="1">
      <c r="A40" s="872" t="s">
        <v>480</v>
      </c>
      <c r="B40" s="874"/>
      <c r="C40" s="871"/>
      <c r="D40" s="874"/>
      <c r="E40" s="871"/>
      <c r="F40" s="874"/>
      <c r="G40" s="871"/>
      <c r="H40" s="874"/>
      <c r="I40" s="871"/>
      <c r="J40" s="874"/>
      <c r="K40" s="871"/>
      <c r="L40" s="870">
        <v>0.02</v>
      </c>
      <c r="M40" s="871" t="s">
        <v>319</v>
      </c>
      <c r="N40" s="870">
        <v>0.02</v>
      </c>
      <c r="O40" s="872" t="s">
        <v>319</v>
      </c>
    </row>
    <row r="41" spans="1:15" ht="25.5" customHeight="1">
      <c r="A41" s="139" t="s">
        <v>481</v>
      </c>
      <c r="B41" s="146"/>
      <c r="C41" s="143"/>
      <c r="D41" s="146"/>
      <c r="E41" s="143"/>
      <c r="F41" s="146"/>
      <c r="G41" s="143"/>
      <c r="H41" s="146"/>
      <c r="I41" s="143"/>
      <c r="J41" s="146"/>
      <c r="K41" s="143"/>
      <c r="L41" s="142">
        <v>0.04</v>
      </c>
      <c r="M41" s="143" t="s">
        <v>319</v>
      </c>
      <c r="N41" s="142">
        <v>0.03</v>
      </c>
      <c r="O41" s="144" t="s">
        <v>319</v>
      </c>
    </row>
    <row r="42" spans="1:15" ht="12.75" customHeight="1">
      <c r="A42" s="1296" t="s">
        <v>482</v>
      </c>
      <c r="B42" s="1296"/>
      <c r="C42" s="1296"/>
      <c r="D42" s="1296"/>
      <c r="E42" s="1296"/>
      <c r="F42" s="1296"/>
      <c r="G42" s="1296"/>
      <c r="H42" s="1296"/>
      <c r="I42" s="1296"/>
      <c r="J42" s="1296"/>
      <c r="K42" s="1296"/>
      <c r="L42" s="1296"/>
      <c r="M42" s="1296"/>
      <c r="N42" s="1296"/>
      <c r="O42" s="880"/>
    </row>
    <row r="43" spans="1:15" s="150" customFormat="1" ht="25.5" customHeight="1">
      <c r="A43" s="139" t="s">
        <v>483</v>
      </c>
      <c r="B43" s="137"/>
      <c r="C43" s="138"/>
      <c r="D43" s="137"/>
      <c r="E43" s="138"/>
      <c r="F43" s="137"/>
      <c r="G43" s="138"/>
      <c r="H43" s="137"/>
      <c r="I43" s="138"/>
      <c r="J43" s="137"/>
      <c r="K43" s="138"/>
      <c r="L43" s="137"/>
      <c r="M43" s="138"/>
      <c r="N43" s="149">
        <v>0</v>
      </c>
      <c r="O43" s="139"/>
    </row>
    <row r="44" spans="1:15" ht="25.5" customHeight="1">
      <c r="A44" s="872" t="s">
        <v>484</v>
      </c>
      <c r="B44" s="874"/>
      <c r="C44" s="871"/>
      <c r="D44" s="874"/>
      <c r="E44" s="871"/>
      <c r="F44" s="874"/>
      <c r="G44" s="871"/>
      <c r="H44" s="874"/>
      <c r="I44" s="871"/>
      <c r="J44" s="874"/>
      <c r="K44" s="871"/>
      <c r="L44" s="874"/>
      <c r="M44" s="871"/>
      <c r="N44" s="870">
        <v>0.01</v>
      </c>
      <c r="O44" s="872" t="s">
        <v>319</v>
      </c>
    </row>
    <row r="45" spans="1:15" ht="12.75" customHeight="1">
      <c r="A45" s="144" t="s">
        <v>485</v>
      </c>
      <c r="B45" s="146"/>
      <c r="C45" s="143"/>
      <c r="D45" s="146"/>
      <c r="E45" s="143"/>
      <c r="F45" s="146"/>
      <c r="G45" s="143"/>
      <c r="H45" s="146"/>
      <c r="I45" s="143"/>
      <c r="J45" s="146"/>
      <c r="K45" s="143"/>
      <c r="L45" s="146"/>
      <c r="M45" s="143"/>
      <c r="N45" s="142">
        <v>0.06</v>
      </c>
      <c r="O45" s="144" t="s">
        <v>319</v>
      </c>
    </row>
    <row r="46" spans="1:15" ht="12.75" customHeight="1">
      <c r="A46" s="872" t="s">
        <v>161</v>
      </c>
      <c r="B46" s="1297">
        <v>8436</v>
      </c>
      <c r="C46" s="1298"/>
      <c r="D46" s="1297">
        <v>8436</v>
      </c>
      <c r="E46" s="1298"/>
      <c r="F46" s="1297">
        <v>8436</v>
      </c>
      <c r="G46" s="1298"/>
      <c r="H46" s="1297">
        <v>8436</v>
      </c>
      <c r="I46" s="1298"/>
      <c r="J46" s="1297">
        <v>8436</v>
      </c>
      <c r="K46" s="1298"/>
      <c r="L46" s="1297">
        <v>8436</v>
      </c>
      <c r="M46" s="1298"/>
      <c r="N46" s="1297">
        <v>8436</v>
      </c>
      <c r="O46" s="1302"/>
    </row>
    <row r="47" spans="1:15" ht="12.75" customHeight="1">
      <c r="A47" s="144" t="s">
        <v>486</v>
      </c>
      <c r="B47" s="1307">
        <v>0.03</v>
      </c>
      <c r="C47" s="1308"/>
      <c r="D47" s="1307">
        <v>0.04</v>
      </c>
      <c r="E47" s="1308"/>
      <c r="F47" s="1307">
        <v>7.0000000000000007E-2</v>
      </c>
      <c r="G47" s="1308"/>
      <c r="H47" s="1307">
        <v>0.12</v>
      </c>
      <c r="I47" s="1308"/>
      <c r="J47" s="1307">
        <v>0.16</v>
      </c>
      <c r="K47" s="1308"/>
      <c r="L47" s="1307">
        <v>0.22</v>
      </c>
      <c r="M47" s="1308"/>
      <c r="N47" s="1307">
        <v>0.24</v>
      </c>
      <c r="O47" s="1309"/>
    </row>
    <row r="48" spans="1:15" ht="231" customHeight="1">
      <c r="A48" s="1295" t="s">
        <v>487</v>
      </c>
      <c r="B48" s="1295"/>
      <c r="C48" s="1295"/>
      <c r="D48" s="1295"/>
      <c r="E48" s="1295"/>
      <c r="F48" s="1295"/>
      <c r="G48" s="1295"/>
      <c r="H48" s="1295"/>
      <c r="I48" s="1295"/>
      <c r="J48" s="1295"/>
      <c r="K48" s="1295"/>
      <c r="L48" s="1295"/>
      <c r="M48" s="1295"/>
      <c r="N48" s="1295"/>
      <c r="O48" s="1295"/>
    </row>
    <row r="49" spans="1:15">
      <c r="A49" s="341"/>
      <c r="B49" s="2"/>
      <c r="C49" s="151"/>
      <c r="D49" s="2"/>
      <c r="E49" s="151"/>
      <c r="F49" s="2"/>
      <c r="G49" s="151"/>
      <c r="H49" s="2"/>
      <c r="I49" s="151"/>
      <c r="J49" s="2"/>
      <c r="K49" s="151"/>
      <c r="L49" s="2"/>
      <c r="M49" s="151"/>
      <c r="N49" s="2"/>
      <c r="O49" s="151"/>
    </row>
  </sheetData>
  <mergeCells count="33">
    <mergeCell ref="A31:N31"/>
    <mergeCell ref="A34:N34"/>
    <mergeCell ref="N47:O47"/>
    <mergeCell ref="F5:G5"/>
    <mergeCell ref="N5:O5"/>
    <mergeCell ref="A7:N7"/>
    <mergeCell ref="A23:N23"/>
    <mergeCell ref="J47:K47"/>
    <mergeCell ref="B47:C47"/>
    <mergeCell ref="F46:G46"/>
    <mergeCell ref="J46:K46"/>
    <mergeCell ref="L46:M46"/>
    <mergeCell ref="H46:I46"/>
    <mergeCell ref="D47:E47"/>
    <mergeCell ref="F47:G47"/>
    <mergeCell ref="H47:I47"/>
    <mergeCell ref="L47:M47"/>
    <mergeCell ref="A2:O3"/>
    <mergeCell ref="L5:M5"/>
    <mergeCell ref="B4:O4"/>
    <mergeCell ref="B5:C5"/>
    <mergeCell ref="A4:A6"/>
    <mergeCell ref="A17:N17"/>
    <mergeCell ref="A48:O48"/>
    <mergeCell ref="A38:N38"/>
    <mergeCell ref="A42:N42"/>
    <mergeCell ref="B46:C46"/>
    <mergeCell ref="D46:E46"/>
    <mergeCell ref="H5:I5"/>
    <mergeCell ref="B6:O6"/>
    <mergeCell ref="N46:O46"/>
    <mergeCell ref="D5:E5"/>
    <mergeCell ref="J5:K5"/>
  </mergeCells>
  <hyperlinks>
    <hyperlink ref="A1" location="Inhalt!A1" display="Zurück zum Inhalt"/>
  </hyperlinks>
  <pageMargins left="0.7" right="0.7" top="0.78740157499999996" bottom="0.78740157499999996"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I116"/>
  <sheetViews>
    <sheetView workbookViewId="0"/>
  </sheetViews>
  <sheetFormatPr baseColWidth="10" defaultRowHeight="15"/>
  <cols>
    <col min="1" max="1" width="30.7109375" customWidth="1"/>
    <col min="2" max="2" width="13.5703125" customWidth="1"/>
    <col min="3" max="3" width="13.140625" customWidth="1"/>
    <col min="8" max="8" width="11.42578125" customWidth="1"/>
  </cols>
  <sheetData>
    <row r="1" spans="1:9" ht="25.5" customHeight="1">
      <c r="A1" s="963" t="s">
        <v>248</v>
      </c>
      <c r="B1" s="132"/>
    </row>
    <row r="2" spans="1:9" s="103" customFormat="1" ht="37.5" customHeight="1">
      <c r="A2" s="1280" t="s">
        <v>993</v>
      </c>
      <c r="B2" s="1281"/>
      <c r="C2" s="1281"/>
      <c r="D2" s="1281"/>
      <c r="E2" s="1281"/>
      <c r="F2" s="1281"/>
      <c r="G2" s="1281"/>
      <c r="H2" s="1281"/>
    </row>
    <row r="3" spans="1:9" ht="12.75" customHeight="1">
      <c r="A3" s="1138" t="s">
        <v>89</v>
      </c>
      <c r="B3" s="1314" t="s">
        <v>90</v>
      </c>
      <c r="C3" s="1201" t="s">
        <v>91</v>
      </c>
      <c r="D3" s="1205"/>
      <c r="E3" s="1205"/>
      <c r="F3" s="1205"/>
      <c r="G3" s="1205"/>
      <c r="H3" s="1205"/>
      <c r="I3" s="153"/>
    </row>
    <row r="4" spans="1:9" ht="25.5">
      <c r="A4" s="1138"/>
      <c r="B4" s="1315"/>
      <c r="C4" s="571" t="s">
        <v>92</v>
      </c>
      <c r="D4" s="570" t="s">
        <v>93</v>
      </c>
      <c r="E4" s="1012" t="s">
        <v>1281</v>
      </c>
      <c r="F4" s="1012" t="s">
        <v>1276</v>
      </c>
      <c r="G4" s="570" t="s">
        <v>96</v>
      </c>
      <c r="H4" s="571" t="s">
        <v>97</v>
      </c>
    </row>
    <row r="5" spans="1:9" ht="12.75" customHeight="1">
      <c r="A5" s="1138"/>
      <c r="B5" s="1274" t="s">
        <v>98</v>
      </c>
      <c r="C5" s="1313"/>
      <c r="D5" s="1313"/>
      <c r="E5" s="1313"/>
      <c r="F5" s="1313"/>
      <c r="G5" s="1313"/>
      <c r="H5" s="1313"/>
      <c r="I5" s="153"/>
    </row>
    <row r="6" spans="1:9" ht="12.75" customHeight="1">
      <c r="A6" s="1318">
        <v>2012</v>
      </c>
      <c r="B6" s="1318"/>
      <c r="C6" s="1318"/>
      <c r="D6" s="1318"/>
      <c r="E6" s="1318"/>
      <c r="F6" s="1318"/>
      <c r="G6" s="1318"/>
      <c r="H6" s="1318"/>
      <c r="I6" s="153"/>
    </row>
    <row r="7" spans="1:9" ht="12.75" customHeight="1">
      <c r="A7" s="38" t="s">
        <v>0</v>
      </c>
      <c r="B7" s="39">
        <v>100</v>
      </c>
      <c r="C7" s="39">
        <v>48</v>
      </c>
      <c r="D7" s="39">
        <v>52</v>
      </c>
      <c r="E7" s="39">
        <v>75</v>
      </c>
      <c r="F7" s="39">
        <v>25</v>
      </c>
      <c r="G7" s="39">
        <v>64</v>
      </c>
      <c r="H7" s="40">
        <v>36</v>
      </c>
    </row>
    <row r="8" spans="1:9" ht="12.75" customHeight="1">
      <c r="A8" s="881" t="s">
        <v>1</v>
      </c>
      <c r="B8" s="726">
        <v>82</v>
      </c>
      <c r="C8" s="726">
        <v>48</v>
      </c>
      <c r="D8" s="726">
        <v>52</v>
      </c>
      <c r="E8" s="726">
        <v>77</v>
      </c>
      <c r="F8" s="726">
        <v>23</v>
      </c>
      <c r="G8" s="726">
        <v>66</v>
      </c>
      <c r="H8" s="882">
        <v>34</v>
      </c>
    </row>
    <row r="9" spans="1:9" ht="12.75" customHeight="1">
      <c r="A9" s="38" t="s">
        <v>99</v>
      </c>
      <c r="B9" s="39">
        <v>18</v>
      </c>
      <c r="C9" s="39">
        <v>47</v>
      </c>
      <c r="D9" s="39">
        <v>53</v>
      </c>
      <c r="E9" s="39">
        <v>68</v>
      </c>
      <c r="F9" s="39">
        <v>32</v>
      </c>
      <c r="G9" s="39">
        <v>56</v>
      </c>
      <c r="H9" s="40">
        <v>44</v>
      </c>
    </row>
    <row r="10" spans="1:9" ht="12.75" customHeight="1">
      <c r="A10" s="881" t="s">
        <v>100</v>
      </c>
      <c r="B10" s="726"/>
      <c r="C10" s="726"/>
      <c r="D10" s="726"/>
      <c r="E10" s="726"/>
      <c r="F10" s="726"/>
      <c r="G10" s="726"/>
      <c r="H10" s="882"/>
    </row>
    <row r="11" spans="1:9" ht="12.75" customHeight="1">
      <c r="A11" s="41" t="s">
        <v>3</v>
      </c>
      <c r="B11" s="39">
        <v>4</v>
      </c>
      <c r="C11" s="39">
        <v>46</v>
      </c>
      <c r="D11" s="39">
        <v>54</v>
      </c>
      <c r="E11" s="39">
        <v>61</v>
      </c>
      <c r="F11" s="39">
        <v>39</v>
      </c>
      <c r="G11" s="39">
        <v>42</v>
      </c>
      <c r="H11" s="40">
        <v>58</v>
      </c>
    </row>
    <row r="12" spans="1:9" ht="12.75" customHeight="1">
      <c r="A12" s="883" t="s">
        <v>356</v>
      </c>
      <c r="B12" s="726">
        <v>7</v>
      </c>
      <c r="C12" s="726">
        <v>46</v>
      </c>
      <c r="D12" s="726">
        <v>54</v>
      </c>
      <c r="E12" s="726">
        <v>67</v>
      </c>
      <c r="F12" s="726">
        <v>33</v>
      </c>
      <c r="G12" s="726">
        <v>55</v>
      </c>
      <c r="H12" s="882">
        <v>45</v>
      </c>
    </row>
    <row r="13" spans="1:9" ht="12.75" customHeight="1">
      <c r="A13" s="41" t="s">
        <v>102</v>
      </c>
      <c r="B13" s="39">
        <v>6</v>
      </c>
      <c r="C13" s="39">
        <v>48</v>
      </c>
      <c r="D13" s="39">
        <v>52</v>
      </c>
      <c r="E13" s="39">
        <v>73</v>
      </c>
      <c r="F13" s="39">
        <v>27</v>
      </c>
      <c r="G13" s="39">
        <v>64</v>
      </c>
      <c r="H13" s="40">
        <v>36</v>
      </c>
    </row>
    <row r="14" spans="1:9" ht="12.75" customHeight="1">
      <c r="A14" s="881" t="s">
        <v>103</v>
      </c>
      <c r="B14" s="726"/>
      <c r="C14" s="726"/>
      <c r="D14" s="726"/>
      <c r="E14" s="726"/>
      <c r="F14" s="726"/>
      <c r="G14" s="726"/>
      <c r="H14" s="882"/>
    </row>
    <row r="15" spans="1:9" ht="12.75" customHeight="1">
      <c r="A15" s="41" t="s">
        <v>104</v>
      </c>
      <c r="B15" s="39">
        <v>7</v>
      </c>
      <c r="C15" s="39">
        <v>49</v>
      </c>
      <c r="D15" s="39">
        <v>51</v>
      </c>
      <c r="E15" s="39">
        <v>74</v>
      </c>
      <c r="F15" s="39">
        <v>26</v>
      </c>
      <c r="G15" s="39">
        <v>62</v>
      </c>
      <c r="H15" s="40">
        <v>38</v>
      </c>
    </row>
    <row r="16" spans="1:9" ht="12.75" customHeight="1">
      <c r="A16" s="884" t="s">
        <v>105</v>
      </c>
      <c r="B16" s="726">
        <v>3</v>
      </c>
      <c r="C16" s="726">
        <v>50</v>
      </c>
      <c r="D16" s="726">
        <v>50</v>
      </c>
      <c r="E16" s="726">
        <v>75</v>
      </c>
      <c r="F16" s="726">
        <v>25</v>
      </c>
      <c r="G16" s="726">
        <v>64</v>
      </c>
      <c r="H16" s="882">
        <v>36</v>
      </c>
    </row>
    <row r="17" spans="1:9" ht="12.75" customHeight="1">
      <c r="A17" s="154" t="s">
        <v>106</v>
      </c>
      <c r="B17" s="39">
        <v>6</v>
      </c>
      <c r="C17" s="39">
        <v>44</v>
      </c>
      <c r="D17" s="39">
        <v>56</v>
      </c>
      <c r="E17" s="39">
        <v>59</v>
      </c>
      <c r="F17" s="39">
        <v>41</v>
      </c>
      <c r="G17" s="39">
        <v>45</v>
      </c>
      <c r="H17" s="40">
        <v>55</v>
      </c>
    </row>
    <row r="18" spans="1:9" ht="12.75" customHeight="1">
      <c r="A18" s="884" t="s">
        <v>107</v>
      </c>
      <c r="B18" s="726">
        <v>2</v>
      </c>
      <c r="C18" s="726">
        <v>47</v>
      </c>
      <c r="D18" s="726">
        <v>53</v>
      </c>
      <c r="E18" s="726">
        <v>59</v>
      </c>
      <c r="F18" s="726">
        <v>41</v>
      </c>
      <c r="G18" s="726">
        <v>40</v>
      </c>
      <c r="H18" s="882">
        <v>60</v>
      </c>
    </row>
    <row r="19" spans="1:9" ht="12.75" customHeight="1">
      <c r="A19" s="42" t="s">
        <v>108</v>
      </c>
      <c r="B19" s="39">
        <v>3</v>
      </c>
      <c r="C19" s="39">
        <v>40</v>
      </c>
      <c r="D19" s="39">
        <v>60</v>
      </c>
      <c r="E19" s="39">
        <v>57</v>
      </c>
      <c r="F19" s="39">
        <v>43</v>
      </c>
      <c r="G19" s="39">
        <v>47</v>
      </c>
      <c r="H19" s="40">
        <v>53</v>
      </c>
    </row>
    <row r="20" spans="1:9" ht="12.75" customHeight="1">
      <c r="A20" s="883" t="s">
        <v>109</v>
      </c>
      <c r="B20" s="726">
        <v>1</v>
      </c>
      <c r="C20" s="726" t="str">
        <f>"(54)"</f>
        <v>(54)</v>
      </c>
      <c r="D20" s="885">
        <v>46</v>
      </c>
      <c r="E20" s="885">
        <v>64</v>
      </c>
      <c r="F20" s="885">
        <v>36</v>
      </c>
      <c r="G20" s="885">
        <v>56</v>
      </c>
      <c r="H20" s="886">
        <v>44</v>
      </c>
    </row>
    <row r="21" spans="1:9" ht="12.75" customHeight="1">
      <c r="A21" s="41" t="s">
        <v>116</v>
      </c>
      <c r="B21" s="39">
        <v>1</v>
      </c>
      <c r="C21" s="155">
        <v>53</v>
      </c>
      <c r="D21" s="155">
        <v>47</v>
      </c>
      <c r="E21" s="155">
        <v>80</v>
      </c>
      <c r="F21" s="155">
        <v>20</v>
      </c>
      <c r="G21" s="155">
        <v>67</v>
      </c>
      <c r="H21" s="156">
        <v>33</v>
      </c>
    </row>
    <row r="22" spans="1:9" ht="12.75" customHeight="1">
      <c r="A22" s="883" t="s">
        <v>123</v>
      </c>
      <c r="B22" s="726">
        <v>3</v>
      </c>
      <c r="C22" s="726">
        <v>43</v>
      </c>
      <c r="D22" s="726">
        <v>57</v>
      </c>
      <c r="E22" s="726">
        <v>71</v>
      </c>
      <c r="F22" s="726">
        <v>29</v>
      </c>
      <c r="G22" s="726">
        <v>57</v>
      </c>
      <c r="H22" s="882">
        <v>43</v>
      </c>
    </row>
    <row r="23" spans="1:9" ht="12.75" customHeight="1">
      <c r="A23" s="43" t="s">
        <v>124</v>
      </c>
      <c r="B23" s="44">
        <v>1</v>
      </c>
      <c r="C23" s="44">
        <v>47</v>
      </c>
      <c r="D23" s="44">
        <v>53</v>
      </c>
      <c r="E23" s="44">
        <v>68</v>
      </c>
      <c r="F23" s="44">
        <v>32</v>
      </c>
      <c r="G23" s="44">
        <v>51</v>
      </c>
      <c r="H23" s="45">
        <v>49</v>
      </c>
    </row>
    <row r="24" spans="1:9" ht="12.75" customHeight="1">
      <c r="A24" s="1139" t="s">
        <v>488</v>
      </c>
      <c r="B24" s="1203" t="s">
        <v>125</v>
      </c>
      <c r="C24" s="1139"/>
      <c r="D24" s="1202" t="s">
        <v>126</v>
      </c>
      <c r="E24" s="1202"/>
      <c r="F24" s="1136" t="s">
        <v>200</v>
      </c>
      <c r="G24" s="1201"/>
    </row>
    <row r="25" spans="1:9" ht="12.75" customHeight="1">
      <c r="A25" s="1316"/>
      <c r="B25" s="1311"/>
      <c r="C25" s="1312"/>
      <c r="D25" s="1317" t="s">
        <v>489</v>
      </c>
      <c r="E25" s="1317"/>
      <c r="F25" s="1136"/>
      <c r="G25" s="1201"/>
    </row>
    <row r="26" spans="1:9" ht="23.25" customHeight="1">
      <c r="A26" s="1316"/>
      <c r="B26" s="570" t="s">
        <v>94</v>
      </c>
      <c r="C26" s="570" t="s">
        <v>95</v>
      </c>
      <c r="D26" s="570" t="s">
        <v>203</v>
      </c>
      <c r="E26" s="570" t="s">
        <v>204</v>
      </c>
      <c r="F26" s="570" t="s">
        <v>490</v>
      </c>
      <c r="G26" s="571" t="s">
        <v>491</v>
      </c>
    </row>
    <row r="27" spans="1:9" ht="12.75" customHeight="1">
      <c r="A27" s="1312"/>
      <c r="B27" s="1274" t="s">
        <v>492</v>
      </c>
      <c r="C27" s="1313"/>
      <c r="D27" s="1273" t="s">
        <v>98</v>
      </c>
      <c r="E27" s="1273"/>
      <c r="F27" s="1273"/>
      <c r="G27" s="1274"/>
    </row>
    <row r="28" spans="1:9" ht="12.75" customHeight="1">
      <c r="A28" s="1318">
        <v>2012</v>
      </c>
      <c r="B28" s="1318"/>
      <c r="C28" s="1318"/>
      <c r="D28" s="1318"/>
      <c r="E28" s="1318"/>
      <c r="F28" s="1318"/>
      <c r="G28" s="1318"/>
      <c r="H28" s="153"/>
      <c r="I28" s="153"/>
    </row>
    <row r="29" spans="1:9" ht="12.75" customHeight="1">
      <c r="A29" s="157" t="s">
        <v>0</v>
      </c>
      <c r="B29" s="46" t="s">
        <v>127</v>
      </c>
      <c r="C29" s="46" t="s">
        <v>128</v>
      </c>
      <c r="D29" s="39">
        <v>85</v>
      </c>
      <c r="E29" s="39">
        <v>15</v>
      </c>
      <c r="F29" s="39">
        <v>49</v>
      </c>
      <c r="G29" s="40">
        <v>51</v>
      </c>
    </row>
    <row r="30" spans="1:9" ht="12.75" customHeight="1">
      <c r="A30" s="725" t="s">
        <v>1</v>
      </c>
      <c r="B30" s="818" t="s">
        <v>129</v>
      </c>
      <c r="C30" s="818" t="s">
        <v>130</v>
      </c>
      <c r="D30" s="726">
        <v>85</v>
      </c>
      <c r="E30" s="726">
        <v>15</v>
      </c>
      <c r="F30" s="726">
        <v>48</v>
      </c>
      <c r="G30" s="882">
        <v>52</v>
      </c>
    </row>
    <row r="31" spans="1:9" ht="12.75" customHeight="1">
      <c r="A31" s="122" t="s">
        <v>99</v>
      </c>
      <c r="B31" s="46" t="s">
        <v>131</v>
      </c>
      <c r="C31" s="46" t="s">
        <v>132</v>
      </c>
      <c r="D31" s="39">
        <v>85</v>
      </c>
      <c r="E31" s="39">
        <v>15</v>
      </c>
      <c r="F31" s="39">
        <v>55</v>
      </c>
      <c r="G31" s="40">
        <v>45</v>
      </c>
    </row>
    <row r="32" spans="1:9" ht="12.75" customHeight="1">
      <c r="A32" s="725" t="s">
        <v>100</v>
      </c>
      <c r="B32" s="818"/>
      <c r="C32" s="818"/>
      <c r="D32" s="726"/>
      <c r="E32" s="726"/>
      <c r="F32" s="726"/>
      <c r="G32" s="882"/>
    </row>
    <row r="33" spans="1:9" ht="12.75" customHeight="1">
      <c r="A33" s="124" t="s">
        <v>3</v>
      </c>
      <c r="B33" s="46" t="s">
        <v>133</v>
      </c>
      <c r="C33" s="46" t="s">
        <v>134</v>
      </c>
      <c r="D33" s="39">
        <v>74</v>
      </c>
      <c r="E33" s="39">
        <v>26</v>
      </c>
      <c r="F33" s="39">
        <v>51</v>
      </c>
      <c r="G33" s="40">
        <v>49</v>
      </c>
    </row>
    <row r="34" spans="1:9" ht="12.75" customHeight="1">
      <c r="A34" s="883" t="s">
        <v>356</v>
      </c>
      <c r="B34" s="818" t="s">
        <v>135</v>
      </c>
      <c r="C34" s="818" t="s">
        <v>136</v>
      </c>
      <c r="D34" s="726">
        <v>90</v>
      </c>
      <c r="E34" s="726">
        <v>10</v>
      </c>
      <c r="F34" s="726">
        <v>68</v>
      </c>
      <c r="G34" s="882">
        <v>32</v>
      </c>
    </row>
    <row r="35" spans="1:9" ht="12.75" customHeight="1">
      <c r="A35" s="124" t="s">
        <v>102</v>
      </c>
      <c r="B35" s="46" t="s">
        <v>137</v>
      </c>
      <c r="C35" s="46" t="s">
        <v>138</v>
      </c>
      <c r="D35" s="39">
        <v>85</v>
      </c>
      <c r="E35" s="39">
        <v>15</v>
      </c>
      <c r="F35" s="39">
        <v>44</v>
      </c>
      <c r="G35" s="40">
        <v>56</v>
      </c>
    </row>
    <row r="36" spans="1:9" ht="12.75" customHeight="1">
      <c r="A36" s="725" t="s">
        <v>103</v>
      </c>
      <c r="B36" s="818"/>
      <c r="C36" s="818"/>
      <c r="D36" s="726"/>
      <c r="E36" s="726"/>
      <c r="F36" s="726"/>
      <c r="G36" s="882"/>
    </row>
    <row r="37" spans="1:9" ht="12.75" customHeight="1">
      <c r="A37" s="124" t="s">
        <v>104</v>
      </c>
      <c r="B37" s="46" t="s">
        <v>139</v>
      </c>
      <c r="C37" s="46" t="s">
        <v>140</v>
      </c>
      <c r="D37" s="39">
        <v>85</v>
      </c>
      <c r="E37" s="39">
        <v>15</v>
      </c>
      <c r="F37" s="39">
        <v>52</v>
      </c>
      <c r="G37" s="40">
        <v>48</v>
      </c>
    </row>
    <row r="38" spans="1:9" ht="12.75" customHeight="1">
      <c r="A38" s="732" t="s">
        <v>105</v>
      </c>
      <c r="B38" s="818" t="s">
        <v>141</v>
      </c>
      <c r="C38" s="818" t="s">
        <v>142</v>
      </c>
      <c r="D38" s="726">
        <v>85</v>
      </c>
      <c r="E38" s="726">
        <v>15</v>
      </c>
      <c r="F38" s="726">
        <v>53</v>
      </c>
      <c r="G38" s="882">
        <v>47</v>
      </c>
    </row>
    <row r="39" spans="1:9" ht="12.75" customHeight="1">
      <c r="A39" s="158" t="s">
        <v>106</v>
      </c>
      <c r="B39" s="46" t="s">
        <v>143</v>
      </c>
      <c r="C39" s="46" t="s">
        <v>144</v>
      </c>
      <c r="D39" s="39">
        <v>83</v>
      </c>
      <c r="E39" s="39">
        <v>17</v>
      </c>
      <c r="F39" s="39">
        <v>67</v>
      </c>
      <c r="G39" s="40">
        <v>33</v>
      </c>
    </row>
    <row r="40" spans="1:9" ht="12.75" customHeight="1">
      <c r="A40" s="732" t="s">
        <v>107</v>
      </c>
      <c r="B40" s="818" t="s">
        <v>145</v>
      </c>
      <c r="C40" s="818" t="s">
        <v>493</v>
      </c>
      <c r="D40" s="726">
        <v>76</v>
      </c>
      <c r="E40" s="726">
        <v>24</v>
      </c>
      <c r="F40" s="726">
        <v>53</v>
      </c>
      <c r="G40" s="882">
        <v>47</v>
      </c>
    </row>
    <row r="41" spans="1:9" ht="12.75" customHeight="1">
      <c r="A41" s="159" t="s">
        <v>108</v>
      </c>
      <c r="B41" s="46" t="s">
        <v>147</v>
      </c>
      <c r="C41" s="46" t="s">
        <v>494</v>
      </c>
      <c r="D41" s="39">
        <v>87</v>
      </c>
      <c r="E41" s="39">
        <v>13</v>
      </c>
      <c r="F41" s="39">
        <v>84</v>
      </c>
      <c r="G41" s="40">
        <v>16</v>
      </c>
    </row>
    <row r="42" spans="1:9" ht="12.75" customHeight="1">
      <c r="A42" s="600" t="s">
        <v>109</v>
      </c>
      <c r="B42" s="818" t="s">
        <v>149</v>
      </c>
      <c r="C42" s="818" t="s">
        <v>150</v>
      </c>
      <c r="D42" s="885">
        <v>77</v>
      </c>
      <c r="E42" s="885">
        <v>23</v>
      </c>
      <c r="F42" s="885">
        <v>50</v>
      </c>
      <c r="G42" s="886">
        <v>50</v>
      </c>
    </row>
    <row r="43" spans="1:9" ht="12.75" customHeight="1">
      <c r="A43" s="124" t="s">
        <v>116</v>
      </c>
      <c r="B43" s="46" t="s">
        <v>154</v>
      </c>
      <c r="C43" s="46" t="s">
        <v>150</v>
      </c>
      <c r="D43" s="155">
        <v>87</v>
      </c>
      <c r="E43" s="155">
        <v>13</v>
      </c>
      <c r="F43" s="155">
        <v>36</v>
      </c>
      <c r="G43" s="156">
        <v>64</v>
      </c>
    </row>
    <row r="44" spans="1:9" ht="12.75" customHeight="1">
      <c r="A44" s="600" t="s">
        <v>123</v>
      </c>
      <c r="B44" s="818" t="s">
        <v>157</v>
      </c>
      <c r="C44" s="818" t="s">
        <v>158</v>
      </c>
      <c r="D44" s="726">
        <v>86</v>
      </c>
      <c r="E44" s="726">
        <v>14</v>
      </c>
      <c r="F44" s="726">
        <v>50</v>
      </c>
      <c r="G44" s="882">
        <v>50</v>
      </c>
    </row>
    <row r="45" spans="1:9" ht="12.75" customHeight="1">
      <c r="A45" s="160" t="s">
        <v>124</v>
      </c>
      <c r="B45" s="47" t="s">
        <v>159</v>
      </c>
      <c r="C45" s="47" t="s">
        <v>150</v>
      </c>
      <c r="D45" s="44">
        <v>83</v>
      </c>
      <c r="E45" s="44">
        <v>17</v>
      </c>
      <c r="F45" s="44">
        <v>57</v>
      </c>
      <c r="G45" s="45">
        <v>43</v>
      </c>
    </row>
    <row r="46" spans="1:9" ht="12.75" customHeight="1">
      <c r="A46" s="1138" t="s">
        <v>488</v>
      </c>
      <c r="B46" s="1136" t="s">
        <v>160</v>
      </c>
      <c r="C46" s="1136"/>
      <c r="D46" s="1136"/>
      <c r="E46" s="1136"/>
      <c r="F46" s="1136"/>
      <c r="G46" s="1146" t="s">
        <v>495</v>
      </c>
      <c r="H46" s="27"/>
      <c r="I46" s="27"/>
    </row>
    <row r="47" spans="1:9" ht="24">
      <c r="A47" s="1138"/>
      <c r="B47" s="570" t="s">
        <v>496</v>
      </c>
      <c r="C47" s="570" t="s">
        <v>162</v>
      </c>
      <c r="D47" s="570" t="s">
        <v>163</v>
      </c>
      <c r="E47" s="570" t="s">
        <v>164</v>
      </c>
      <c r="F47" s="570" t="s">
        <v>165</v>
      </c>
      <c r="G47" s="1146"/>
      <c r="H47" s="27"/>
      <c r="I47" s="27"/>
    </row>
    <row r="48" spans="1:9" ht="12.75" customHeight="1">
      <c r="A48" s="1138"/>
      <c r="B48" s="1273" t="s">
        <v>98</v>
      </c>
      <c r="C48" s="1273"/>
      <c r="D48" s="1273"/>
      <c r="E48" s="1273"/>
      <c r="F48" s="1273"/>
      <c r="G48" s="409" t="s">
        <v>4</v>
      </c>
      <c r="H48" s="27"/>
      <c r="I48" s="27"/>
    </row>
    <row r="49" spans="1:9" ht="12.75" customHeight="1">
      <c r="A49" s="1318">
        <v>2012</v>
      </c>
      <c r="B49" s="1318"/>
      <c r="C49" s="1318"/>
      <c r="D49" s="1318"/>
      <c r="E49" s="1318"/>
      <c r="F49" s="1318"/>
      <c r="G49" s="1318"/>
      <c r="H49" s="27"/>
      <c r="I49" s="27"/>
    </row>
    <row r="50" spans="1:9" ht="12.75" customHeight="1">
      <c r="A50" s="161" t="s">
        <v>0</v>
      </c>
      <c r="B50" s="48">
        <v>52</v>
      </c>
      <c r="C50" s="48">
        <v>22</v>
      </c>
      <c r="D50" s="48">
        <v>5</v>
      </c>
      <c r="E50" s="48">
        <v>1</v>
      </c>
      <c r="F50" s="48">
        <v>20</v>
      </c>
      <c r="G50" s="118">
        <v>11563</v>
      </c>
      <c r="H50" s="27"/>
      <c r="I50" s="27"/>
    </row>
    <row r="51" spans="1:9" ht="12.75" customHeight="1">
      <c r="A51" s="817" t="s">
        <v>1</v>
      </c>
      <c r="B51" s="727">
        <v>51</v>
      </c>
      <c r="C51" s="727">
        <v>22</v>
      </c>
      <c r="D51" s="727">
        <v>5</v>
      </c>
      <c r="E51" s="727">
        <v>1</v>
      </c>
      <c r="F51" s="727">
        <v>21</v>
      </c>
      <c r="G51" s="613">
        <v>9668</v>
      </c>
      <c r="H51" s="27"/>
      <c r="I51" s="27"/>
    </row>
    <row r="52" spans="1:9" ht="12.75" customHeight="1">
      <c r="A52" s="161" t="s">
        <v>99</v>
      </c>
      <c r="B52" s="48">
        <v>55</v>
      </c>
      <c r="C52" s="48">
        <v>21</v>
      </c>
      <c r="D52" s="48">
        <v>5</v>
      </c>
      <c r="E52" s="48">
        <v>2</v>
      </c>
      <c r="F52" s="48">
        <v>18</v>
      </c>
      <c r="G52" s="118">
        <v>1895</v>
      </c>
      <c r="H52" s="27"/>
      <c r="I52" s="27"/>
    </row>
    <row r="53" spans="1:9" ht="12.75" customHeight="1">
      <c r="A53" s="817" t="s">
        <v>100</v>
      </c>
      <c r="B53" s="727"/>
      <c r="C53" s="727"/>
      <c r="D53" s="727"/>
      <c r="E53" s="727"/>
      <c r="F53" s="727"/>
      <c r="G53" s="835"/>
      <c r="H53" s="27"/>
      <c r="I53" s="27"/>
    </row>
    <row r="54" spans="1:9" ht="12.75" customHeight="1">
      <c r="A54" s="119" t="s">
        <v>3</v>
      </c>
      <c r="B54" s="48">
        <v>55</v>
      </c>
      <c r="C54" s="48">
        <v>17</v>
      </c>
      <c r="D54" s="48">
        <v>5</v>
      </c>
      <c r="E54" s="48">
        <v>2</v>
      </c>
      <c r="F54" s="48">
        <v>21</v>
      </c>
      <c r="G54" s="162">
        <v>377</v>
      </c>
      <c r="H54" s="27"/>
      <c r="I54" s="27"/>
    </row>
    <row r="55" spans="1:9" ht="12.75" customHeight="1">
      <c r="A55" s="883" t="s">
        <v>356</v>
      </c>
      <c r="B55" s="727">
        <v>58</v>
      </c>
      <c r="C55" s="727">
        <v>20</v>
      </c>
      <c r="D55" s="727">
        <v>3</v>
      </c>
      <c r="E55" s="727">
        <v>1</v>
      </c>
      <c r="F55" s="727">
        <v>17</v>
      </c>
      <c r="G55" s="835">
        <v>737</v>
      </c>
      <c r="H55" s="27"/>
      <c r="I55" s="27"/>
    </row>
    <row r="56" spans="1:9" ht="12.75" customHeight="1">
      <c r="A56" s="119" t="s">
        <v>102</v>
      </c>
      <c r="B56" s="48">
        <v>52</v>
      </c>
      <c r="C56" s="48">
        <v>23</v>
      </c>
      <c r="D56" s="48">
        <v>6</v>
      </c>
      <c r="E56" s="48">
        <v>2</v>
      </c>
      <c r="F56" s="48">
        <v>17</v>
      </c>
      <c r="G56" s="162">
        <v>689</v>
      </c>
      <c r="H56" s="27"/>
      <c r="I56" s="27"/>
    </row>
    <row r="57" spans="1:9" ht="12.75" customHeight="1">
      <c r="A57" s="817" t="s">
        <v>103</v>
      </c>
      <c r="B57" s="727"/>
      <c r="C57" s="727"/>
      <c r="D57" s="727"/>
      <c r="E57" s="727"/>
      <c r="F57" s="727"/>
      <c r="G57" s="835"/>
      <c r="H57" s="27"/>
      <c r="I57" s="27"/>
    </row>
    <row r="58" spans="1:9" ht="12.75" customHeight="1">
      <c r="A58" s="119" t="s">
        <v>104</v>
      </c>
      <c r="B58" s="48">
        <v>51</v>
      </c>
      <c r="C58" s="48">
        <v>22</v>
      </c>
      <c r="D58" s="48">
        <v>6</v>
      </c>
      <c r="E58" s="48">
        <v>1</v>
      </c>
      <c r="F58" s="48">
        <v>19</v>
      </c>
      <c r="G58" s="162">
        <v>705</v>
      </c>
      <c r="H58" s="27"/>
      <c r="I58" s="27"/>
    </row>
    <row r="59" spans="1:9" ht="12.75" customHeight="1">
      <c r="A59" s="887" t="s">
        <v>105</v>
      </c>
      <c r="B59" s="727">
        <v>54</v>
      </c>
      <c r="C59" s="727">
        <v>17</v>
      </c>
      <c r="D59" s="727">
        <v>5</v>
      </c>
      <c r="E59" s="727">
        <v>2</v>
      </c>
      <c r="F59" s="727">
        <v>22</v>
      </c>
      <c r="G59" s="835">
        <v>290</v>
      </c>
      <c r="H59" s="27"/>
      <c r="I59" s="27"/>
    </row>
    <row r="60" spans="1:9" ht="12.75" customHeight="1">
      <c r="A60" s="158" t="s">
        <v>106</v>
      </c>
      <c r="B60" s="48">
        <v>57</v>
      </c>
      <c r="C60" s="48">
        <v>19</v>
      </c>
      <c r="D60" s="48">
        <v>4</v>
      </c>
      <c r="E60" s="48">
        <v>1</v>
      </c>
      <c r="F60" s="48">
        <v>19</v>
      </c>
      <c r="G60" s="162">
        <v>568</v>
      </c>
      <c r="H60" s="27"/>
      <c r="I60" s="27"/>
    </row>
    <row r="61" spans="1:9" ht="12.75" customHeight="1">
      <c r="A61" s="887" t="s">
        <v>107</v>
      </c>
      <c r="B61" s="727">
        <v>52</v>
      </c>
      <c r="C61" s="727">
        <v>15</v>
      </c>
      <c r="D61" s="727">
        <v>5</v>
      </c>
      <c r="E61" s="727">
        <v>1</v>
      </c>
      <c r="F61" s="727">
        <v>27</v>
      </c>
      <c r="G61" s="835">
        <v>188</v>
      </c>
      <c r="H61" s="27"/>
      <c r="I61" s="27"/>
    </row>
    <row r="62" spans="1:9" ht="12.75" customHeight="1">
      <c r="A62" s="163" t="s">
        <v>108</v>
      </c>
      <c r="B62" s="48">
        <v>61</v>
      </c>
      <c r="C62" s="48">
        <v>21</v>
      </c>
      <c r="D62" s="48">
        <v>4</v>
      </c>
      <c r="E62" s="48">
        <v>2</v>
      </c>
      <c r="F62" s="48">
        <v>12</v>
      </c>
      <c r="G62" s="162">
        <v>291</v>
      </c>
      <c r="H62" s="27"/>
      <c r="I62" s="27"/>
    </row>
    <row r="63" spans="1:9" ht="12.75" customHeight="1">
      <c r="A63" s="831" t="s">
        <v>109</v>
      </c>
      <c r="B63" s="888">
        <v>69</v>
      </c>
      <c r="C63" s="888">
        <v>20</v>
      </c>
      <c r="D63" s="727" t="s">
        <v>167</v>
      </c>
      <c r="E63" s="888">
        <v>1</v>
      </c>
      <c r="F63" s="888">
        <v>10</v>
      </c>
      <c r="G63" s="835">
        <v>66</v>
      </c>
      <c r="H63" s="27"/>
      <c r="I63" s="27"/>
    </row>
    <row r="64" spans="1:9" ht="12.75" customHeight="1">
      <c r="A64" s="119" t="s">
        <v>116</v>
      </c>
      <c r="B64" s="164">
        <v>57</v>
      </c>
      <c r="C64" s="164">
        <v>23</v>
      </c>
      <c r="D64" s="164">
        <v>4</v>
      </c>
      <c r="E64" s="48" t="s">
        <v>167</v>
      </c>
      <c r="F64" s="164">
        <v>16</v>
      </c>
      <c r="G64" s="162">
        <v>89</v>
      </c>
      <c r="H64" s="27"/>
      <c r="I64" s="27"/>
    </row>
    <row r="65" spans="1:9" ht="12.75" customHeight="1">
      <c r="A65" s="831" t="s">
        <v>123</v>
      </c>
      <c r="B65" s="727">
        <v>57</v>
      </c>
      <c r="C65" s="727">
        <v>21</v>
      </c>
      <c r="D65" s="727">
        <v>3</v>
      </c>
      <c r="E65" s="727">
        <v>3</v>
      </c>
      <c r="F65" s="727">
        <v>15</v>
      </c>
      <c r="G65" s="835">
        <v>401</v>
      </c>
      <c r="H65" s="27"/>
      <c r="I65" s="27"/>
    </row>
    <row r="66" spans="1:9" ht="12.75" customHeight="1">
      <c r="A66" s="165" t="s">
        <v>124</v>
      </c>
      <c r="B66" s="49">
        <v>55</v>
      </c>
      <c r="C66" s="49">
        <v>20</v>
      </c>
      <c r="D66" s="49">
        <v>4</v>
      </c>
      <c r="E66" s="49">
        <v>3</v>
      </c>
      <c r="F66" s="49">
        <v>18</v>
      </c>
      <c r="G66" s="166">
        <v>155</v>
      </c>
      <c r="H66" s="27"/>
      <c r="I66" s="27"/>
    </row>
    <row r="67" spans="1:9" ht="79.5" customHeight="1">
      <c r="A67" s="1278" t="s">
        <v>992</v>
      </c>
      <c r="B67" s="1279"/>
      <c r="C67" s="1279"/>
      <c r="D67" s="1279"/>
      <c r="E67" s="1279"/>
      <c r="F67" s="1279"/>
      <c r="G67" s="1279"/>
      <c r="H67" s="27"/>
      <c r="I67" s="27"/>
    </row>
    <row r="68" spans="1:9">
      <c r="A68" s="167"/>
      <c r="B68" s="27"/>
      <c r="C68" s="27"/>
      <c r="D68" s="27"/>
      <c r="E68" s="27"/>
      <c r="F68" s="27"/>
      <c r="G68" s="27"/>
      <c r="H68" s="27"/>
      <c r="I68" s="27"/>
    </row>
    <row r="69" spans="1:9">
      <c r="A69" s="167"/>
      <c r="B69" s="27"/>
      <c r="C69" s="27"/>
      <c r="D69" s="27"/>
      <c r="E69" s="27"/>
      <c r="F69" s="27"/>
      <c r="G69" s="27"/>
      <c r="H69" s="27"/>
      <c r="I69" s="27"/>
    </row>
    <row r="70" spans="1:9">
      <c r="A70" s="167"/>
      <c r="B70" s="27"/>
      <c r="C70" s="27"/>
      <c r="D70" s="27"/>
      <c r="E70" s="27"/>
      <c r="F70" s="27"/>
      <c r="G70" s="27"/>
      <c r="H70" s="27"/>
      <c r="I70" s="27"/>
    </row>
    <row r="71" spans="1:9">
      <c r="A71" s="167"/>
      <c r="B71" s="27"/>
      <c r="C71" s="27"/>
      <c r="D71" s="27"/>
      <c r="E71" s="27"/>
      <c r="F71" s="27"/>
      <c r="G71" s="27"/>
      <c r="H71" s="27"/>
      <c r="I71" s="27"/>
    </row>
    <row r="72" spans="1:9">
      <c r="A72" s="167"/>
      <c r="B72" s="27"/>
      <c r="C72" s="27"/>
      <c r="D72" s="27"/>
      <c r="E72" s="27"/>
      <c r="F72" s="27"/>
      <c r="G72" s="27"/>
      <c r="H72" s="27"/>
      <c r="I72" s="27"/>
    </row>
    <row r="73" spans="1:9">
      <c r="A73" s="167"/>
      <c r="B73" s="27"/>
      <c r="C73" s="27"/>
      <c r="D73" s="27"/>
      <c r="E73" s="27"/>
      <c r="F73" s="27"/>
      <c r="G73" s="27"/>
      <c r="H73" s="27"/>
      <c r="I73" s="27"/>
    </row>
    <row r="74" spans="1:9">
      <c r="A74" s="167"/>
      <c r="B74" s="27"/>
      <c r="C74" s="27"/>
      <c r="D74" s="27"/>
      <c r="E74" s="27"/>
      <c r="F74" s="27"/>
      <c r="G74" s="27"/>
      <c r="H74" s="27"/>
      <c r="I74" s="27"/>
    </row>
    <row r="75" spans="1:9">
      <c r="A75" s="167"/>
      <c r="B75" s="27"/>
      <c r="C75" s="27"/>
      <c r="D75" s="27"/>
      <c r="E75" s="27"/>
      <c r="F75" s="27"/>
      <c r="G75" s="27"/>
      <c r="H75" s="27"/>
      <c r="I75" s="27"/>
    </row>
    <row r="76" spans="1:9">
      <c r="A76" s="27"/>
      <c r="B76" s="27"/>
      <c r="C76" s="27"/>
      <c r="D76" s="27"/>
      <c r="E76" s="27"/>
      <c r="F76" s="27"/>
      <c r="G76" s="27"/>
      <c r="H76" s="27"/>
      <c r="I76" s="27"/>
    </row>
    <row r="77" spans="1:9">
      <c r="A77" s="27"/>
      <c r="B77" s="27"/>
      <c r="C77" s="27"/>
      <c r="D77" s="27"/>
      <c r="E77" s="27"/>
      <c r="F77" s="27"/>
      <c r="G77" s="27"/>
      <c r="H77" s="27"/>
      <c r="I77" s="27"/>
    </row>
    <row r="78" spans="1:9">
      <c r="A78" s="27"/>
      <c r="B78" s="27"/>
      <c r="C78" s="27"/>
      <c r="D78" s="27"/>
      <c r="E78" s="27"/>
      <c r="F78" s="27"/>
      <c r="G78" s="27"/>
      <c r="H78" s="27"/>
      <c r="I78" s="27"/>
    </row>
    <row r="79" spans="1:9">
      <c r="A79" s="27"/>
      <c r="B79" s="27"/>
      <c r="C79" s="27"/>
      <c r="D79" s="27"/>
      <c r="E79" s="27"/>
      <c r="F79" s="27"/>
      <c r="G79" s="27"/>
      <c r="H79" s="27"/>
      <c r="I79" s="27"/>
    </row>
    <row r="80" spans="1:9">
      <c r="A80" s="27"/>
      <c r="B80" s="27"/>
      <c r="C80" s="27"/>
      <c r="D80" s="27"/>
      <c r="E80" s="27"/>
      <c r="F80" s="27"/>
      <c r="G80" s="27"/>
      <c r="H80" s="27"/>
      <c r="I80" s="27"/>
    </row>
    <row r="81" spans="1:9">
      <c r="A81" s="27"/>
      <c r="B81" s="27"/>
      <c r="C81" s="27"/>
      <c r="D81" s="27"/>
      <c r="E81" s="27"/>
      <c r="F81" s="27"/>
      <c r="G81" s="27"/>
      <c r="H81" s="27"/>
      <c r="I81" s="27"/>
    </row>
    <row r="82" spans="1:9">
      <c r="A82" s="27"/>
      <c r="B82" s="27"/>
      <c r="C82" s="27"/>
      <c r="D82" s="27"/>
      <c r="E82" s="27"/>
      <c r="F82" s="27"/>
      <c r="G82" s="27"/>
      <c r="H82" s="27"/>
      <c r="I82" s="27"/>
    </row>
    <row r="83" spans="1:9">
      <c r="A83" s="27"/>
      <c r="B83" s="27"/>
      <c r="C83" s="27"/>
      <c r="D83" s="27"/>
      <c r="E83" s="27"/>
      <c r="F83" s="27"/>
      <c r="G83" s="27"/>
      <c r="H83" s="27"/>
      <c r="I83" s="27"/>
    </row>
    <row r="84" spans="1:9">
      <c r="A84" s="27"/>
      <c r="B84" s="27"/>
      <c r="C84" s="27"/>
      <c r="D84" s="27"/>
      <c r="E84" s="27"/>
      <c r="F84" s="27"/>
      <c r="G84" s="27"/>
      <c r="H84" s="27"/>
      <c r="I84" s="27"/>
    </row>
    <row r="85" spans="1:9">
      <c r="A85" s="27"/>
      <c r="B85" s="27"/>
      <c r="C85" s="27"/>
      <c r="D85" s="27"/>
      <c r="E85" s="27"/>
      <c r="F85" s="27"/>
      <c r="G85" s="27"/>
      <c r="H85" s="27"/>
      <c r="I85" s="27"/>
    </row>
    <row r="86" spans="1:9">
      <c r="A86" s="27"/>
      <c r="B86" s="27"/>
      <c r="C86" s="27"/>
      <c r="D86" s="27"/>
      <c r="E86" s="27"/>
      <c r="F86" s="27"/>
      <c r="G86" s="27"/>
      <c r="H86" s="27"/>
      <c r="I86" s="27"/>
    </row>
    <row r="87" spans="1:9">
      <c r="A87" s="27"/>
      <c r="B87" s="27"/>
      <c r="C87" s="27"/>
      <c r="D87" s="27"/>
      <c r="E87" s="27"/>
      <c r="F87" s="27"/>
      <c r="G87" s="27"/>
      <c r="H87" s="27"/>
      <c r="I87" s="27"/>
    </row>
    <row r="88" spans="1:9">
      <c r="A88" s="27"/>
      <c r="B88" s="27"/>
      <c r="C88" s="27"/>
      <c r="D88" s="27"/>
      <c r="E88" s="27"/>
      <c r="F88" s="27"/>
      <c r="G88" s="27"/>
      <c r="H88" s="27"/>
      <c r="I88" s="27"/>
    </row>
    <row r="89" spans="1:9">
      <c r="A89" s="27"/>
      <c r="B89" s="27"/>
      <c r="C89" s="27"/>
      <c r="D89" s="27"/>
      <c r="E89" s="27"/>
      <c r="F89" s="27"/>
      <c r="G89" s="27"/>
      <c r="H89" s="27"/>
      <c r="I89" s="27"/>
    </row>
    <row r="90" spans="1:9">
      <c r="A90" s="27"/>
      <c r="B90" s="27"/>
      <c r="C90" s="27"/>
      <c r="D90" s="27"/>
      <c r="E90" s="27"/>
      <c r="F90" s="27"/>
      <c r="G90" s="27"/>
      <c r="H90" s="27"/>
      <c r="I90" s="27"/>
    </row>
    <row r="91" spans="1:9">
      <c r="A91" s="27"/>
      <c r="B91" s="27"/>
      <c r="C91" s="27"/>
      <c r="D91" s="27"/>
      <c r="E91" s="27"/>
      <c r="F91" s="27"/>
      <c r="G91" s="27"/>
      <c r="H91" s="27"/>
      <c r="I91" s="27"/>
    </row>
    <row r="92" spans="1:9">
      <c r="A92" s="27"/>
      <c r="B92" s="27"/>
      <c r="C92" s="27"/>
      <c r="D92" s="27"/>
      <c r="E92" s="27"/>
      <c r="F92" s="27"/>
      <c r="G92" s="27"/>
      <c r="H92" s="27"/>
      <c r="I92" s="27"/>
    </row>
    <row r="93" spans="1:9">
      <c r="A93" s="27"/>
      <c r="B93" s="27"/>
      <c r="C93" s="27"/>
      <c r="D93" s="27"/>
      <c r="E93" s="27"/>
      <c r="F93" s="27"/>
      <c r="G93" s="27"/>
      <c r="H93" s="27"/>
      <c r="I93" s="27"/>
    </row>
    <row r="94" spans="1:9">
      <c r="A94" s="27"/>
      <c r="B94" s="27"/>
      <c r="C94" s="27"/>
      <c r="D94" s="27"/>
      <c r="E94" s="27"/>
      <c r="F94" s="27"/>
      <c r="G94" s="27"/>
      <c r="H94" s="27"/>
      <c r="I94" s="27"/>
    </row>
    <row r="95" spans="1:9">
      <c r="A95" s="27"/>
      <c r="B95" s="27"/>
      <c r="C95" s="27"/>
      <c r="D95" s="27"/>
      <c r="E95" s="27"/>
      <c r="F95" s="27"/>
      <c r="G95" s="27"/>
      <c r="H95" s="27"/>
      <c r="I95" s="27"/>
    </row>
    <row r="96" spans="1:9">
      <c r="A96" s="27"/>
      <c r="B96" s="27"/>
      <c r="C96" s="27"/>
      <c r="D96" s="27"/>
      <c r="E96" s="27"/>
      <c r="F96" s="27"/>
      <c r="G96" s="27"/>
      <c r="H96" s="27"/>
      <c r="I96" s="27"/>
    </row>
    <row r="97" spans="1:9">
      <c r="A97" s="27"/>
      <c r="B97" s="27"/>
      <c r="C97" s="27"/>
      <c r="D97" s="27"/>
      <c r="E97" s="27"/>
      <c r="F97" s="27"/>
      <c r="G97" s="27"/>
      <c r="H97" s="27"/>
      <c r="I97" s="27"/>
    </row>
    <row r="98" spans="1:9">
      <c r="A98" s="27"/>
      <c r="B98" s="27"/>
      <c r="C98" s="27"/>
      <c r="D98" s="27"/>
      <c r="E98" s="27"/>
      <c r="F98" s="27"/>
      <c r="G98" s="27"/>
      <c r="H98" s="27"/>
      <c r="I98" s="27"/>
    </row>
    <row r="99" spans="1:9">
      <c r="A99" s="27"/>
      <c r="B99" s="27"/>
      <c r="C99" s="27"/>
      <c r="D99" s="27"/>
      <c r="E99" s="27"/>
      <c r="F99" s="27"/>
      <c r="G99" s="27"/>
      <c r="H99" s="27"/>
      <c r="I99" s="27"/>
    </row>
    <row r="100" spans="1:9">
      <c r="A100" s="27"/>
      <c r="B100" s="27"/>
      <c r="C100" s="27"/>
      <c r="D100" s="27"/>
      <c r="E100" s="27"/>
      <c r="F100" s="27"/>
      <c r="G100" s="27"/>
      <c r="H100" s="27"/>
      <c r="I100" s="27"/>
    </row>
    <row r="101" spans="1:9">
      <c r="A101" s="27"/>
      <c r="B101" s="27"/>
      <c r="C101" s="27"/>
      <c r="D101" s="27"/>
      <c r="E101" s="27"/>
      <c r="F101" s="27"/>
      <c r="G101" s="27"/>
      <c r="H101" s="27"/>
      <c r="I101" s="27"/>
    </row>
    <row r="102" spans="1:9">
      <c r="A102" s="27"/>
      <c r="B102" s="27"/>
      <c r="C102" s="27"/>
      <c r="D102" s="27"/>
      <c r="E102" s="27"/>
      <c r="F102" s="27"/>
      <c r="G102" s="27"/>
      <c r="H102" s="27"/>
      <c r="I102" s="27"/>
    </row>
    <row r="103" spans="1:9">
      <c r="A103" s="27"/>
      <c r="B103" s="27"/>
      <c r="C103" s="27"/>
      <c r="D103" s="27"/>
      <c r="E103" s="27"/>
      <c r="F103" s="27"/>
      <c r="G103" s="27"/>
      <c r="H103" s="27"/>
      <c r="I103" s="27"/>
    </row>
    <row r="104" spans="1:9">
      <c r="A104" s="27"/>
      <c r="B104" s="27"/>
      <c r="C104" s="27"/>
      <c r="D104" s="27"/>
      <c r="E104" s="27"/>
      <c r="F104" s="27"/>
      <c r="G104" s="27"/>
      <c r="H104" s="27"/>
      <c r="I104" s="27"/>
    </row>
    <row r="105" spans="1:9">
      <c r="A105" s="27"/>
      <c r="B105" s="27"/>
      <c r="C105" s="27"/>
      <c r="D105" s="27"/>
      <c r="E105" s="27"/>
      <c r="F105" s="27"/>
      <c r="G105" s="27"/>
      <c r="H105" s="27"/>
      <c r="I105" s="27"/>
    </row>
    <row r="106" spans="1:9">
      <c r="A106" s="27"/>
      <c r="B106" s="27"/>
      <c r="C106" s="27"/>
      <c r="D106" s="27"/>
      <c r="E106" s="27"/>
      <c r="F106" s="27"/>
      <c r="G106" s="27"/>
      <c r="H106" s="27"/>
      <c r="I106" s="27"/>
    </row>
    <row r="107" spans="1:9">
      <c r="A107" s="27"/>
      <c r="B107" s="27"/>
      <c r="C107" s="27"/>
      <c r="D107" s="27"/>
      <c r="E107" s="27"/>
      <c r="F107" s="27"/>
      <c r="G107" s="27"/>
      <c r="H107" s="27"/>
      <c r="I107" s="27"/>
    </row>
    <row r="108" spans="1:9">
      <c r="A108" s="27"/>
      <c r="B108" s="27"/>
      <c r="C108" s="27"/>
      <c r="D108" s="27"/>
      <c r="E108" s="27"/>
      <c r="F108" s="27"/>
      <c r="G108" s="27"/>
      <c r="H108" s="27"/>
      <c r="I108" s="27"/>
    </row>
    <row r="109" spans="1:9">
      <c r="A109" s="27"/>
      <c r="B109" s="27"/>
      <c r="C109" s="27"/>
      <c r="D109" s="27"/>
      <c r="E109" s="27"/>
      <c r="F109" s="27"/>
      <c r="G109" s="27"/>
      <c r="H109" s="27"/>
      <c r="I109" s="27"/>
    </row>
    <row r="110" spans="1:9">
      <c r="A110" s="27"/>
      <c r="B110" s="27"/>
      <c r="C110" s="27"/>
      <c r="D110" s="27"/>
      <c r="E110" s="27"/>
      <c r="F110" s="27"/>
      <c r="G110" s="27"/>
      <c r="H110" s="27"/>
      <c r="I110" s="27"/>
    </row>
    <row r="111" spans="1:9">
      <c r="A111" s="27"/>
      <c r="B111" s="27"/>
      <c r="C111" s="27"/>
      <c r="D111" s="27"/>
      <c r="E111" s="27"/>
      <c r="F111" s="27"/>
      <c r="G111" s="27"/>
      <c r="H111" s="27"/>
      <c r="I111" s="27"/>
    </row>
    <row r="112" spans="1:9">
      <c r="A112" s="27"/>
      <c r="B112" s="27"/>
      <c r="C112" s="27"/>
      <c r="D112" s="27"/>
      <c r="E112" s="27"/>
      <c r="F112" s="27"/>
      <c r="G112" s="27"/>
      <c r="H112" s="27"/>
      <c r="I112" s="27"/>
    </row>
    <row r="113" spans="1:9">
      <c r="A113" s="27"/>
      <c r="B113" s="27"/>
      <c r="C113" s="27"/>
      <c r="D113" s="27"/>
      <c r="E113" s="27"/>
      <c r="F113" s="27"/>
      <c r="G113" s="27"/>
      <c r="H113" s="27"/>
      <c r="I113" s="27"/>
    </row>
    <row r="114" spans="1:9">
      <c r="A114" s="27"/>
      <c r="B114" s="27"/>
      <c r="C114" s="27"/>
      <c r="D114" s="27"/>
      <c r="E114" s="27"/>
      <c r="F114" s="27"/>
      <c r="G114" s="27"/>
      <c r="H114" s="27"/>
      <c r="I114" s="27"/>
    </row>
    <row r="115" spans="1:9">
      <c r="A115" s="27"/>
      <c r="B115" s="27"/>
      <c r="C115" s="27"/>
      <c r="D115" s="27"/>
      <c r="E115" s="27"/>
      <c r="F115" s="27"/>
      <c r="G115" s="27"/>
      <c r="H115" s="27"/>
      <c r="I115" s="27"/>
    </row>
    <row r="116" spans="1:9">
      <c r="A116" s="27"/>
      <c r="B116" s="27"/>
      <c r="C116" s="27"/>
      <c r="D116" s="27"/>
      <c r="E116" s="27"/>
      <c r="F116" s="27"/>
      <c r="G116" s="27"/>
      <c r="H116" s="27"/>
      <c r="I116" s="27"/>
    </row>
  </sheetData>
  <mergeCells count="20">
    <mergeCell ref="A67:G67"/>
    <mergeCell ref="A46:A48"/>
    <mergeCell ref="B46:F46"/>
    <mergeCell ref="G46:G47"/>
    <mergeCell ref="B48:F48"/>
    <mergeCell ref="A3:A5"/>
    <mergeCell ref="A6:H6"/>
    <mergeCell ref="A28:G28"/>
    <mergeCell ref="A49:G49"/>
    <mergeCell ref="D24:E24"/>
    <mergeCell ref="A2:H2"/>
    <mergeCell ref="B24:C25"/>
    <mergeCell ref="B27:C27"/>
    <mergeCell ref="B3:B4"/>
    <mergeCell ref="A24:A27"/>
    <mergeCell ref="C3:H3"/>
    <mergeCell ref="B5:H5"/>
    <mergeCell ref="D25:E25"/>
    <mergeCell ref="F24:G25"/>
    <mergeCell ref="D27:G27"/>
  </mergeCells>
  <hyperlinks>
    <hyperlink ref="A1" location="Inhalt!A1" display="Zurück zum Inhalt"/>
  </hyperlinks>
  <pageMargins left="0.7" right="0.7" top="0.78740157499999996" bottom="0.78740157499999996" header="0.3" footer="0.3"/>
  <pageSetup paperSize="9" scale="7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24"/>
  <sheetViews>
    <sheetView zoomScaleNormal="100" workbookViewId="0"/>
  </sheetViews>
  <sheetFormatPr baseColWidth="10" defaultRowHeight="15"/>
  <cols>
    <col min="1" max="1" width="22.85546875" customWidth="1"/>
    <col min="2" max="2" width="9" customWidth="1"/>
    <col min="3" max="5" width="7.42578125" customWidth="1"/>
    <col min="6" max="6" width="9.28515625" customWidth="1"/>
    <col min="7" max="7" width="8.5703125" customWidth="1"/>
    <col min="8" max="8" width="10.28515625" customWidth="1"/>
    <col min="9" max="10" width="16.42578125" customWidth="1"/>
    <col min="11" max="11" width="8.140625" customWidth="1"/>
  </cols>
  <sheetData>
    <row r="1" spans="1:11" ht="25.5" customHeight="1">
      <c r="A1" s="963" t="s">
        <v>248</v>
      </c>
      <c r="B1" s="132"/>
    </row>
    <row r="2" spans="1:11" s="103" customFormat="1" ht="21" customHeight="1">
      <c r="A2" s="373" t="s">
        <v>995</v>
      </c>
    </row>
    <row r="3" spans="1:11" ht="12.75" customHeight="1">
      <c r="A3" s="1139" t="s">
        <v>488</v>
      </c>
      <c r="B3" s="1201" t="s">
        <v>497</v>
      </c>
      <c r="C3" s="1205"/>
      <c r="D3" s="1205"/>
      <c r="E3" s="1205"/>
      <c r="F3" s="1205"/>
      <c r="G3" s="1205"/>
      <c r="H3" s="1205"/>
      <c r="I3" s="1205"/>
      <c r="J3" s="1205"/>
      <c r="K3" s="1205"/>
    </row>
    <row r="4" spans="1:11" ht="48">
      <c r="A4" s="1316"/>
      <c r="B4" s="570" t="s">
        <v>498</v>
      </c>
      <c r="C4" s="570">
        <v>2</v>
      </c>
      <c r="D4" s="570">
        <v>3</v>
      </c>
      <c r="E4" s="570">
        <v>4</v>
      </c>
      <c r="F4" s="570" t="s">
        <v>499</v>
      </c>
      <c r="G4" s="570" t="s">
        <v>500</v>
      </c>
      <c r="H4" s="571" t="s">
        <v>0</v>
      </c>
      <c r="I4" s="571" t="s">
        <v>501</v>
      </c>
      <c r="J4" s="571" t="s">
        <v>502</v>
      </c>
      <c r="K4" s="889" t="s">
        <v>350</v>
      </c>
    </row>
    <row r="5" spans="1:11" ht="24.75" customHeight="1">
      <c r="A5" s="1316"/>
      <c r="B5" s="1273" t="s">
        <v>503</v>
      </c>
      <c r="C5" s="1273"/>
      <c r="D5" s="1273"/>
      <c r="E5" s="1273"/>
      <c r="F5" s="1273"/>
      <c r="G5" s="1273"/>
      <c r="H5" s="1274" t="s">
        <v>504</v>
      </c>
      <c r="I5" s="1313"/>
      <c r="J5" s="1319"/>
      <c r="K5" s="409" t="s">
        <v>4</v>
      </c>
    </row>
    <row r="6" spans="1:11" ht="25.5" customHeight="1">
      <c r="A6" s="168" t="s">
        <v>0</v>
      </c>
      <c r="B6" s="169">
        <v>41</v>
      </c>
      <c r="C6" s="169">
        <v>26</v>
      </c>
      <c r="D6" s="169">
        <v>18</v>
      </c>
      <c r="E6" s="169">
        <v>6</v>
      </c>
      <c r="F6" s="169">
        <v>6</v>
      </c>
      <c r="G6" s="169">
        <v>3</v>
      </c>
      <c r="H6" s="170" t="s">
        <v>505</v>
      </c>
      <c r="I6" s="170" t="s">
        <v>506</v>
      </c>
      <c r="J6" s="170" t="s">
        <v>507</v>
      </c>
      <c r="K6" s="346">
        <v>11501</v>
      </c>
    </row>
    <row r="7" spans="1:11" ht="25.5" customHeight="1">
      <c r="A7" s="817" t="s">
        <v>1</v>
      </c>
      <c r="B7" s="890">
        <v>39</v>
      </c>
      <c r="C7" s="890">
        <v>26</v>
      </c>
      <c r="D7" s="890">
        <v>19</v>
      </c>
      <c r="E7" s="890">
        <v>6</v>
      </c>
      <c r="F7" s="890">
        <v>7</v>
      </c>
      <c r="G7" s="890">
        <v>3</v>
      </c>
      <c r="H7" s="891" t="s">
        <v>508</v>
      </c>
      <c r="I7" s="891" t="s">
        <v>509</v>
      </c>
      <c r="J7" s="891" t="s">
        <v>510</v>
      </c>
      <c r="K7" s="841">
        <v>9475</v>
      </c>
    </row>
    <row r="8" spans="1:11" ht="25.5" customHeight="1">
      <c r="A8" s="161" t="s">
        <v>99</v>
      </c>
      <c r="B8" s="171">
        <v>55</v>
      </c>
      <c r="C8" s="171">
        <v>23</v>
      </c>
      <c r="D8" s="171">
        <v>12</v>
      </c>
      <c r="E8" s="171">
        <v>4</v>
      </c>
      <c r="F8" s="171">
        <v>4</v>
      </c>
      <c r="G8" s="171">
        <v>3</v>
      </c>
      <c r="H8" s="172" t="s">
        <v>511</v>
      </c>
      <c r="I8" s="172" t="s">
        <v>512</v>
      </c>
      <c r="J8" s="172" t="s">
        <v>513</v>
      </c>
      <c r="K8" s="123">
        <v>1848</v>
      </c>
    </row>
    <row r="9" spans="1:11" ht="25.5" customHeight="1">
      <c r="A9" s="817" t="s">
        <v>100</v>
      </c>
      <c r="B9" s="890"/>
      <c r="C9" s="890"/>
      <c r="D9" s="890"/>
      <c r="E9" s="890"/>
      <c r="F9" s="890"/>
      <c r="G9" s="890"/>
      <c r="H9" s="891"/>
      <c r="I9" s="891"/>
      <c r="J9" s="891"/>
      <c r="K9" s="843"/>
    </row>
    <row r="10" spans="1:11" ht="25.5" customHeight="1">
      <c r="A10" s="119" t="s">
        <v>3</v>
      </c>
      <c r="B10" s="171">
        <v>56</v>
      </c>
      <c r="C10" s="171">
        <v>23</v>
      </c>
      <c r="D10" s="171">
        <v>9</v>
      </c>
      <c r="E10" s="171">
        <v>3</v>
      </c>
      <c r="F10" s="171">
        <v>5</v>
      </c>
      <c r="G10" s="171">
        <v>4</v>
      </c>
      <c r="H10" s="172" t="s">
        <v>514</v>
      </c>
      <c r="I10" s="172" t="s">
        <v>515</v>
      </c>
      <c r="J10" s="172" t="s">
        <v>516</v>
      </c>
      <c r="K10" s="345">
        <v>376</v>
      </c>
    </row>
    <row r="11" spans="1:11" ht="25.5" customHeight="1">
      <c r="A11" s="831" t="s">
        <v>356</v>
      </c>
      <c r="B11" s="890">
        <v>62</v>
      </c>
      <c r="C11" s="890">
        <v>21</v>
      </c>
      <c r="D11" s="890">
        <v>10</v>
      </c>
      <c r="E11" s="890">
        <v>4</v>
      </c>
      <c r="F11" s="890">
        <v>2</v>
      </c>
      <c r="G11" s="890">
        <v>2</v>
      </c>
      <c r="H11" s="891" t="s">
        <v>517</v>
      </c>
      <c r="I11" s="891" t="s">
        <v>518</v>
      </c>
      <c r="J11" s="891" t="s">
        <v>519</v>
      </c>
      <c r="K11" s="843">
        <v>736</v>
      </c>
    </row>
    <row r="12" spans="1:11" ht="25.5" customHeight="1">
      <c r="A12" s="119" t="s">
        <v>102</v>
      </c>
      <c r="B12" s="171">
        <v>48</v>
      </c>
      <c r="C12" s="171">
        <v>26</v>
      </c>
      <c r="D12" s="171">
        <v>13</v>
      </c>
      <c r="E12" s="171">
        <v>5</v>
      </c>
      <c r="F12" s="171">
        <v>5</v>
      </c>
      <c r="G12" s="171">
        <v>4</v>
      </c>
      <c r="H12" s="172" t="s">
        <v>520</v>
      </c>
      <c r="I12" s="172" t="s">
        <v>521</v>
      </c>
      <c r="J12" s="172" t="s">
        <v>522</v>
      </c>
      <c r="K12" s="345">
        <v>683</v>
      </c>
    </row>
    <row r="13" spans="1:11" ht="25.5" customHeight="1">
      <c r="A13" s="817" t="s">
        <v>103</v>
      </c>
      <c r="B13" s="890"/>
      <c r="C13" s="890"/>
      <c r="D13" s="890"/>
      <c r="E13" s="890"/>
      <c r="F13" s="890"/>
      <c r="G13" s="890"/>
      <c r="H13" s="891"/>
      <c r="I13" s="891"/>
      <c r="J13" s="891"/>
      <c r="K13" s="843"/>
    </row>
    <row r="14" spans="1:11" ht="25.5" customHeight="1">
      <c r="A14" s="173" t="s">
        <v>104</v>
      </c>
      <c r="B14" s="171">
        <v>50</v>
      </c>
      <c r="C14" s="171">
        <v>27</v>
      </c>
      <c r="D14" s="171">
        <v>14</v>
      </c>
      <c r="E14" s="171">
        <v>4</v>
      </c>
      <c r="F14" s="171">
        <v>4</v>
      </c>
      <c r="G14" s="171">
        <v>2</v>
      </c>
      <c r="H14" s="172" t="s">
        <v>523</v>
      </c>
      <c r="I14" s="172" t="s">
        <v>524</v>
      </c>
      <c r="J14" s="172" t="s">
        <v>525</v>
      </c>
      <c r="K14" s="345">
        <v>701</v>
      </c>
    </row>
    <row r="15" spans="1:11" ht="25.5" customHeight="1">
      <c r="A15" s="834" t="s">
        <v>105</v>
      </c>
      <c r="B15" s="890">
        <v>49</v>
      </c>
      <c r="C15" s="890">
        <v>27</v>
      </c>
      <c r="D15" s="890">
        <v>13</v>
      </c>
      <c r="E15" s="890">
        <v>3</v>
      </c>
      <c r="F15" s="890">
        <v>4</v>
      </c>
      <c r="G15" s="890">
        <v>2</v>
      </c>
      <c r="H15" s="891" t="s">
        <v>526</v>
      </c>
      <c r="I15" s="891" t="s">
        <v>527</v>
      </c>
      <c r="J15" s="891" t="s">
        <v>528</v>
      </c>
      <c r="K15" s="843">
        <v>289</v>
      </c>
    </row>
    <row r="16" spans="1:11" ht="25.5" customHeight="1">
      <c r="A16" s="173" t="s">
        <v>106</v>
      </c>
      <c r="B16" s="171">
        <v>59</v>
      </c>
      <c r="C16" s="171">
        <v>20</v>
      </c>
      <c r="D16" s="171">
        <v>10</v>
      </c>
      <c r="E16" s="171">
        <v>4</v>
      </c>
      <c r="F16" s="171">
        <v>3</v>
      </c>
      <c r="G16" s="171">
        <v>4</v>
      </c>
      <c r="H16" s="172" t="s">
        <v>529</v>
      </c>
      <c r="I16" s="172" t="s">
        <v>530</v>
      </c>
      <c r="J16" s="172" t="s">
        <v>531</v>
      </c>
      <c r="K16" s="345">
        <v>564</v>
      </c>
    </row>
    <row r="17" spans="1:11" ht="25.5" customHeight="1">
      <c r="A17" s="834" t="s">
        <v>107</v>
      </c>
      <c r="B17" s="890">
        <v>49</v>
      </c>
      <c r="C17" s="890">
        <v>24</v>
      </c>
      <c r="D17" s="890">
        <v>11</v>
      </c>
      <c r="E17" s="890">
        <v>5</v>
      </c>
      <c r="F17" s="890">
        <v>5</v>
      </c>
      <c r="G17" s="890">
        <v>6</v>
      </c>
      <c r="H17" s="891" t="s">
        <v>532</v>
      </c>
      <c r="I17" s="891" t="s">
        <v>533</v>
      </c>
      <c r="J17" s="891" t="s">
        <v>534</v>
      </c>
      <c r="K17" s="843">
        <v>188</v>
      </c>
    </row>
    <row r="18" spans="1:11" ht="25.5" customHeight="1">
      <c r="A18" s="163" t="s">
        <v>108</v>
      </c>
      <c r="B18" s="171">
        <v>66</v>
      </c>
      <c r="C18" s="171">
        <v>20</v>
      </c>
      <c r="D18" s="171">
        <v>10</v>
      </c>
      <c r="E18" s="171">
        <v>2</v>
      </c>
      <c r="F18" s="171">
        <v>1</v>
      </c>
      <c r="G18" s="171">
        <v>3</v>
      </c>
      <c r="H18" s="172" t="s">
        <v>535</v>
      </c>
      <c r="I18" s="172" t="s">
        <v>536</v>
      </c>
      <c r="J18" s="172" t="s">
        <v>537</v>
      </c>
      <c r="K18" s="345">
        <v>288</v>
      </c>
    </row>
    <row r="19" spans="1:11" ht="25.5" customHeight="1">
      <c r="A19" s="831" t="s">
        <v>109</v>
      </c>
      <c r="B19" s="890" t="s">
        <v>153</v>
      </c>
      <c r="C19" s="890" t="s">
        <v>538</v>
      </c>
      <c r="D19" s="890" t="s">
        <v>539</v>
      </c>
      <c r="E19" s="890" t="s">
        <v>168</v>
      </c>
      <c r="F19" s="890" t="s">
        <v>540</v>
      </c>
      <c r="G19" s="890" t="s">
        <v>168</v>
      </c>
      <c r="H19" s="891" t="s">
        <v>541</v>
      </c>
      <c r="I19" s="891" t="s">
        <v>150</v>
      </c>
      <c r="J19" s="891" t="s">
        <v>150</v>
      </c>
      <c r="K19" s="843">
        <v>66</v>
      </c>
    </row>
    <row r="20" spans="1:11" ht="25.5" customHeight="1">
      <c r="A20" s="119" t="s">
        <v>116</v>
      </c>
      <c r="B20" s="171" t="s">
        <v>117</v>
      </c>
      <c r="C20" s="171" t="s">
        <v>539</v>
      </c>
      <c r="D20" s="171" t="s">
        <v>542</v>
      </c>
      <c r="E20" s="171" t="s">
        <v>543</v>
      </c>
      <c r="F20" s="171" t="s">
        <v>544</v>
      </c>
      <c r="G20" s="171" t="s">
        <v>545</v>
      </c>
      <c r="H20" s="172" t="s">
        <v>546</v>
      </c>
      <c r="I20" s="172" t="s">
        <v>547</v>
      </c>
      <c r="J20" s="172" t="s">
        <v>150</v>
      </c>
      <c r="K20" s="345">
        <v>89</v>
      </c>
    </row>
    <row r="21" spans="1:11" ht="25.5" customHeight="1">
      <c r="A21" s="831" t="s">
        <v>123</v>
      </c>
      <c r="B21" s="890">
        <v>62</v>
      </c>
      <c r="C21" s="890">
        <v>18</v>
      </c>
      <c r="D21" s="890">
        <v>9</v>
      </c>
      <c r="E21" s="890">
        <v>4</v>
      </c>
      <c r="F21" s="890">
        <v>4</v>
      </c>
      <c r="G21" s="890">
        <v>3</v>
      </c>
      <c r="H21" s="891" t="s">
        <v>548</v>
      </c>
      <c r="I21" s="891" t="s">
        <v>549</v>
      </c>
      <c r="J21" s="891" t="s">
        <v>550</v>
      </c>
      <c r="K21" s="843">
        <v>398</v>
      </c>
    </row>
    <row r="22" spans="1:11" ht="25.5" customHeight="1">
      <c r="A22" s="165" t="s">
        <v>124</v>
      </c>
      <c r="B22" s="174">
        <v>61</v>
      </c>
      <c r="C22" s="174">
        <v>21</v>
      </c>
      <c r="D22" s="174">
        <v>7</v>
      </c>
      <c r="E22" s="174">
        <v>4</v>
      </c>
      <c r="F22" s="174">
        <v>3</v>
      </c>
      <c r="G22" s="174">
        <v>4</v>
      </c>
      <c r="H22" s="175" t="s">
        <v>551</v>
      </c>
      <c r="I22" s="175" t="s">
        <v>552</v>
      </c>
      <c r="J22" s="175" t="s">
        <v>553</v>
      </c>
      <c r="K22" s="344">
        <v>155</v>
      </c>
    </row>
    <row r="23" spans="1:11" ht="60.75" customHeight="1">
      <c r="A23" s="1278" t="s">
        <v>996</v>
      </c>
      <c r="B23" s="1279"/>
      <c r="C23" s="1279"/>
      <c r="D23" s="1279"/>
      <c r="E23" s="1279"/>
      <c r="F23" s="1279"/>
      <c r="G23" s="1279"/>
      <c r="H23" s="1279"/>
      <c r="I23" s="1279"/>
      <c r="J23" s="1279"/>
      <c r="K23" s="1279"/>
    </row>
    <row r="24" spans="1:11" ht="12.75" customHeight="1">
      <c r="A24" s="176" t="s">
        <v>554</v>
      </c>
    </row>
  </sheetData>
  <mergeCells count="5">
    <mergeCell ref="A23:K23"/>
    <mergeCell ref="B5:G5"/>
    <mergeCell ref="H5:J5"/>
    <mergeCell ref="A3:A5"/>
    <mergeCell ref="B3:K3"/>
  </mergeCells>
  <hyperlinks>
    <hyperlink ref="A1" location="Inhalt!A1" display="Zurück zum Inhalt"/>
  </hyperlinks>
  <pageMargins left="0.7" right="0.7" top="0.78740157499999996" bottom="0.78740157499999996" header="0.3" footer="0.3"/>
  <pageSetup paperSize="9" orientation="portrait" r:id="rId1"/>
  <ignoredErrors>
    <ignoredError sqref="B19:C19 D19:E19 B20:G20 G19"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U40"/>
  <sheetViews>
    <sheetView zoomScaleNormal="100" workbookViewId="0"/>
  </sheetViews>
  <sheetFormatPr baseColWidth="10" defaultRowHeight="15"/>
  <cols>
    <col min="1" max="1" width="44.85546875" customWidth="1"/>
    <col min="2" max="2" width="9.28515625" customWidth="1"/>
    <col min="3" max="3" width="3.42578125" customWidth="1"/>
    <col min="4" max="4" width="11.42578125" customWidth="1"/>
    <col min="5" max="5" width="2.85546875" customWidth="1"/>
    <col min="6" max="6" width="11" customWidth="1"/>
    <col min="7" max="7" width="3" customWidth="1"/>
    <col min="8" max="8" width="10.42578125" customWidth="1"/>
    <col min="9" max="9" width="3.42578125" customWidth="1"/>
    <col min="10" max="10" width="10.42578125" customWidth="1"/>
    <col min="11" max="11" width="3.140625" customWidth="1"/>
  </cols>
  <sheetData>
    <row r="1" spans="1:12" ht="25.5" customHeight="1">
      <c r="A1" s="963" t="s">
        <v>248</v>
      </c>
      <c r="B1" s="132"/>
    </row>
    <row r="2" spans="1:12" s="4" customFormat="1" ht="31.5" customHeight="1">
      <c r="A2" s="1135" t="s">
        <v>555</v>
      </c>
      <c r="B2" s="1135"/>
      <c r="C2" s="1135"/>
      <c r="D2" s="1135"/>
      <c r="E2" s="1135"/>
      <c r="F2" s="1135"/>
      <c r="G2" s="1135"/>
      <c r="H2" s="1135"/>
      <c r="I2" s="1135"/>
      <c r="J2" s="1135"/>
      <c r="K2" s="1135"/>
    </row>
    <row r="3" spans="1:12" s="4" customFormat="1" ht="12.75" customHeight="1">
      <c r="A3" s="1281"/>
      <c r="B3" s="1281"/>
      <c r="C3" s="1281"/>
      <c r="D3" s="1281"/>
      <c r="E3" s="1281"/>
      <c r="F3" s="1281"/>
      <c r="G3" s="1281"/>
      <c r="H3" s="1281"/>
      <c r="I3" s="1281"/>
      <c r="J3" s="1281"/>
      <c r="K3" s="1281"/>
    </row>
    <row r="4" spans="1:12" ht="12.75" customHeight="1">
      <c r="A4" s="1338" t="s">
        <v>440</v>
      </c>
      <c r="B4" s="1322" t="s">
        <v>442</v>
      </c>
      <c r="C4" s="1323"/>
      <c r="D4" s="1322" t="s">
        <v>443</v>
      </c>
      <c r="E4" s="1323"/>
      <c r="F4" s="1322" t="s">
        <v>444</v>
      </c>
      <c r="G4" s="1323"/>
      <c r="H4" s="1322" t="s">
        <v>445</v>
      </c>
      <c r="I4" s="1323"/>
      <c r="J4" s="1322" t="s">
        <v>446</v>
      </c>
      <c r="K4" s="1340"/>
      <c r="L4" s="177"/>
    </row>
    <row r="5" spans="1:12" ht="12.75" customHeight="1">
      <c r="A5" s="1339"/>
      <c r="B5" s="1329" t="s">
        <v>449</v>
      </c>
      <c r="C5" s="1330"/>
      <c r="D5" s="1330"/>
      <c r="E5" s="1330"/>
      <c r="F5" s="1330"/>
      <c r="G5" s="1330"/>
      <c r="H5" s="1330"/>
      <c r="I5" s="1330"/>
      <c r="J5" s="1330"/>
      <c r="K5" s="1330"/>
      <c r="L5" s="5"/>
    </row>
    <row r="6" spans="1:12" ht="12.75" customHeight="1">
      <c r="A6" s="1336" t="s">
        <v>1124</v>
      </c>
      <c r="B6" s="1337"/>
      <c r="C6" s="1337"/>
      <c r="D6" s="1337"/>
      <c r="E6" s="1337"/>
      <c r="F6" s="1337"/>
      <c r="G6" s="1337"/>
      <c r="H6" s="1337"/>
      <c r="I6" s="1337"/>
      <c r="J6" s="1337"/>
      <c r="K6" s="445"/>
      <c r="L6" s="178"/>
    </row>
    <row r="7" spans="1:12" ht="12.75" customHeight="1">
      <c r="A7" s="179" t="s">
        <v>451</v>
      </c>
      <c r="B7" s="180"/>
      <c r="C7" s="181"/>
      <c r="D7" s="180"/>
      <c r="E7" s="181"/>
      <c r="F7" s="180"/>
      <c r="G7" s="181"/>
      <c r="H7" s="182"/>
      <c r="I7" s="181"/>
      <c r="J7" s="180"/>
      <c r="K7" s="182"/>
    </row>
    <row r="8" spans="1:12" ht="12.75" customHeight="1">
      <c r="A8" s="892" t="s">
        <v>7</v>
      </c>
      <c r="B8" s="893">
        <v>0.08</v>
      </c>
      <c r="C8" s="572" t="s">
        <v>319</v>
      </c>
      <c r="D8" s="893">
        <v>0.09</v>
      </c>
      <c r="E8" s="572" t="s">
        <v>319</v>
      </c>
      <c r="F8" s="893">
        <v>0.09</v>
      </c>
      <c r="G8" s="572" t="s">
        <v>319</v>
      </c>
      <c r="H8" s="893">
        <v>7.0000000000000007E-2</v>
      </c>
      <c r="I8" s="572" t="s">
        <v>319</v>
      </c>
      <c r="J8" s="893">
        <v>0.05</v>
      </c>
      <c r="K8" s="894" t="s">
        <v>319</v>
      </c>
      <c r="L8" s="182"/>
    </row>
    <row r="9" spans="1:12" ht="12.75" customHeight="1">
      <c r="A9" s="179" t="s">
        <v>557</v>
      </c>
      <c r="B9" s="180"/>
      <c r="C9" s="181"/>
      <c r="D9" s="180"/>
      <c r="E9" s="181"/>
      <c r="F9" s="180"/>
      <c r="G9" s="181"/>
      <c r="H9" s="180"/>
      <c r="I9" s="181"/>
      <c r="J9" s="180"/>
      <c r="K9" s="182"/>
      <c r="L9" s="182"/>
    </row>
    <row r="10" spans="1:12" ht="12.75" customHeight="1">
      <c r="A10" s="771" t="s">
        <v>558</v>
      </c>
      <c r="B10" s="895">
        <v>0.1</v>
      </c>
      <c r="C10" s="572" t="s">
        <v>319</v>
      </c>
      <c r="D10" s="893">
        <v>7.0000000000000007E-2</v>
      </c>
      <c r="E10" s="572" t="s">
        <v>455</v>
      </c>
      <c r="F10" s="893">
        <v>0.06</v>
      </c>
      <c r="G10" s="572" t="s">
        <v>455</v>
      </c>
      <c r="H10" s="893">
        <v>0.03</v>
      </c>
      <c r="I10" s="572"/>
      <c r="J10" s="893">
        <v>0.02</v>
      </c>
      <c r="K10" s="894"/>
      <c r="L10" s="182"/>
    </row>
    <row r="11" spans="1:12" ht="12.75" customHeight="1">
      <c r="A11" s="179" t="s">
        <v>453</v>
      </c>
      <c r="B11" s="180"/>
      <c r="C11" s="181"/>
      <c r="D11" s="180"/>
      <c r="E11" s="181"/>
      <c r="F11" s="180"/>
      <c r="G11" s="181"/>
      <c r="H11" s="180"/>
      <c r="I11" s="181"/>
      <c r="J11" s="180"/>
      <c r="K11" s="182"/>
    </row>
    <row r="12" spans="1:12" ht="12.75" customHeight="1">
      <c r="A12" s="892" t="s">
        <v>99</v>
      </c>
      <c r="B12" s="896">
        <v>-0.06</v>
      </c>
      <c r="C12" s="897" t="s">
        <v>320</v>
      </c>
      <c r="D12" s="893">
        <v>-0.05</v>
      </c>
      <c r="E12" s="572" t="s">
        <v>320</v>
      </c>
      <c r="F12" s="893">
        <v>-0.03</v>
      </c>
      <c r="G12" s="572"/>
      <c r="H12" s="893">
        <v>-0.02</v>
      </c>
      <c r="I12" s="572"/>
      <c r="J12" s="893">
        <v>-0.03</v>
      </c>
      <c r="K12" s="894"/>
    </row>
    <row r="13" spans="1:12" ht="12.75" customHeight="1">
      <c r="A13" s="179" t="s">
        <v>559</v>
      </c>
      <c r="B13" s="180"/>
      <c r="C13" s="181"/>
      <c r="D13" s="180"/>
      <c r="E13" s="181"/>
      <c r="F13" s="180"/>
      <c r="G13" s="181"/>
      <c r="H13" s="180"/>
      <c r="I13" s="181"/>
      <c r="J13" s="180"/>
      <c r="K13" s="182"/>
    </row>
    <row r="14" spans="1:12" ht="12.75" customHeight="1">
      <c r="A14" s="898" t="s">
        <v>302</v>
      </c>
      <c r="B14" s="899">
        <v>0.04</v>
      </c>
      <c r="C14" s="584" t="s">
        <v>320</v>
      </c>
      <c r="D14" s="899">
        <v>0.05</v>
      </c>
      <c r="E14" s="584" t="s">
        <v>455</v>
      </c>
      <c r="F14" s="899">
        <v>0.05</v>
      </c>
      <c r="G14" s="584" t="s">
        <v>455</v>
      </c>
      <c r="H14" s="899">
        <v>0.04</v>
      </c>
      <c r="I14" s="584" t="s">
        <v>320</v>
      </c>
      <c r="J14" s="899">
        <v>0.04</v>
      </c>
      <c r="K14" s="900" t="s">
        <v>320</v>
      </c>
    </row>
    <row r="15" spans="1:12" ht="12.75" customHeight="1">
      <c r="A15" s="1296" t="s">
        <v>1125</v>
      </c>
      <c r="B15" s="1296"/>
      <c r="C15" s="1296"/>
      <c r="D15" s="1296"/>
      <c r="E15" s="1296"/>
      <c r="F15" s="1296"/>
      <c r="G15" s="1296"/>
      <c r="H15" s="1296"/>
      <c r="I15" s="1296"/>
      <c r="J15" s="1296"/>
      <c r="K15" s="1296"/>
    </row>
    <row r="16" spans="1:12" ht="12.75" customHeight="1">
      <c r="A16" s="179" t="s">
        <v>561</v>
      </c>
      <c r="B16" s="182"/>
      <c r="C16" s="181"/>
      <c r="D16" s="182"/>
      <c r="E16" s="181"/>
      <c r="F16" s="182"/>
      <c r="G16" s="181"/>
      <c r="H16" s="182"/>
      <c r="I16" s="181"/>
      <c r="J16" s="180"/>
      <c r="K16" s="183"/>
    </row>
    <row r="17" spans="1:11" ht="12.75" customHeight="1">
      <c r="A17" s="898" t="s">
        <v>562</v>
      </c>
      <c r="B17" s="894"/>
      <c r="C17" s="584"/>
      <c r="D17" s="894">
        <v>0.14000000000000001</v>
      </c>
      <c r="E17" s="584" t="s">
        <v>319</v>
      </c>
      <c r="F17" s="894">
        <v>0.11</v>
      </c>
      <c r="G17" s="584" t="s">
        <v>319</v>
      </c>
      <c r="H17" s="894">
        <v>0.09</v>
      </c>
      <c r="I17" s="584" t="s">
        <v>319</v>
      </c>
      <c r="J17" s="893">
        <v>0.09</v>
      </c>
      <c r="K17" s="900" t="s">
        <v>319</v>
      </c>
    </row>
    <row r="18" spans="1:11" ht="12.75" customHeight="1">
      <c r="A18" s="1327" t="s">
        <v>563</v>
      </c>
      <c r="B18" s="1327"/>
      <c r="C18" s="1327"/>
      <c r="D18" s="1327"/>
      <c r="E18" s="1327"/>
      <c r="F18" s="1327"/>
      <c r="G18" s="1327"/>
      <c r="H18" s="1327"/>
      <c r="I18" s="1327"/>
      <c r="J18" s="1327"/>
      <c r="K18" s="1328"/>
    </row>
    <row r="19" spans="1:11" ht="12.75" customHeight="1">
      <c r="A19" s="184" t="s">
        <v>125</v>
      </c>
      <c r="B19" s="185"/>
      <c r="C19" s="184"/>
      <c r="D19" s="185"/>
      <c r="E19" s="184"/>
      <c r="F19" s="186">
        <v>-0.11</v>
      </c>
      <c r="G19" s="184" t="s">
        <v>319</v>
      </c>
      <c r="H19" s="187">
        <v>-0.1</v>
      </c>
      <c r="I19" s="184" t="s">
        <v>319</v>
      </c>
      <c r="J19" s="185">
        <v>-0.09</v>
      </c>
      <c r="K19" s="188" t="s">
        <v>319</v>
      </c>
    </row>
    <row r="20" spans="1:11" ht="12.75" customHeight="1">
      <c r="A20" s="584" t="s">
        <v>564</v>
      </c>
      <c r="B20" s="894"/>
      <c r="C20" s="584"/>
      <c r="D20" s="894"/>
      <c r="E20" s="584"/>
      <c r="F20" s="893">
        <v>7.0000000000000007E-2</v>
      </c>
      <c r="G20" s="584" t="s">
        <v>319</v>
      </c>
      <c r="H20" s="893">
        <v>0.05</v>
      </c>
      <c r="I20" s="584" t="s">
        <v>319</v>
      </c>
      <c r="J20" s="894">
        <v>0.04</v>
      </c>
      <c r="K20" s="900" t="s">
        <v>319</v>
      </c>
    </row>
    <row r="21" spans="1:11" ht="12.75" customHeight="1">
      <c r="A21" s="1327" t="s">
        <v>565</v>
      </c>
      <c r="B21" s="1327"/>
      <c r="C21" s="1327"/>
      <c r="D21" s="1327"/>
      <c r="E21" s="1327"/>
      <c r="F21" s="1327"/>
      <c r="G21" s="1327"/>
      <c r="H21" s="1327"/>
      <c r="I21" s="1327"/>
      <c r="J21" s="1327"/>
      <c r="K21" s="1328"/>
    </row>
    <row r="22" spans="1:11" ht="12.75" customHeight="1">
      <c r="A22" s="189" t="s">
        <v>566</v>
      </c>
      <c r="B22" s="182"/>
      <c r="C22" s="181"/>
      <c r="D22" s="182"/>
      <c r="E22" s="181"/>
      <c r="F22" s="182"/>
      <c r="G22" s="181"/>
      <c r="H22" s="180">
        <v>-0.02</v>
      </c>
      <c r="I22" s="181" t="s">
        <v>455</v>
      </c>
      <c r="J22" s="180">
        <v>-0.01</v>
      </c>
      <c r="K22" s="183" t="s">
        <v>320</v>
      </c>
    </row>
    <row r="23" spans="1:11" ht="12.75" customHeight="1">
      <c r="A23" s="780" t="s">
        <v>567</v>
      </c>
      <c r="B23" s="894"/>
      <c r="C23" s="572"/>
      <c r="D23" s="894"/>
      <c r="E23" s="572"/>
      <c r="F23" s="894"/>
      <c r="G23" s="572"/>
      <c r="H23" s="893">
        <v>-0.06</v>
      </c>
      <c r="I23" s="572" t="s">
        <v>319</v>
      </c>
      <c r="J23" s="893">
        <v>-0.06</v>
      </c>
      <c r="K23" s="901" t="s">
        <v>319</v>
      </c>
    </row>
    <row r="24" spans="1:11" ht="12.75" customHeight="1">
      <c r="A24" s="190" t="s">
        <v>568</v>
      </c>
      <c r="B24" s="182"/>
      <c r="C24" s="6"/>
      <c r="D24" s="182"/>
      <c r="E24" s="6"/>
      <c r="F24" s="182"/>
      <c r="G24" s="6"/>
      <c r="H24" s="180">
        <v>-0.01</v>
      </c>
      <c r="I24" s="6"/>
      <c r="J24" s="180">
        <v>-0.01</v>
      </c>
      <c r="K24" s="7"/>
    </row>
    <row r="25" spans="1:11" ht="12.75" customHeight="1">
      <c r="A25" s="1327" t="s">
        <v>478</v>
      </c>
      <c r="B25" s="1327"/>
      <c r="C25" s="1327"/>
      <c r="D25" s="1327"/>
      <c r="E25" s="1327"/>
      <c r="F25" s="1327"/>
      <c r="G25" s="1327"/>
      <c r="H25" s="1327"/>
      <c r="I25" s="1327"/>
      <c r="J25" s="1327"/>
      <c r="K25" s="1328"/>
    </row>
    <row r="26" spans="1:11" ht="25.5">
      <c r="A26" s="191" t="s">
        <v>569</v>
      </c>
      <c r="B26" s="182"/>
      <c r="C26" s="181"/>
      <c r="D26" s="182"/>
      <c r="E26" s="181"/>
      <c r="F26" s="182"/>
      <c r="G26" s="181"/>
      <c r="H26" s="182"/>
      <c r="I26" s="181"/>
      <c r="J26" s="182">
        <v>0.06</v>
      </c>
      <c r="K26" s="183" t="s">
        <v>319</v>
      </c>
    </row>
    <row r="27" spans="1:11" ht="12.75" customHeight="1">
      <c r="A27" s="780" t="s">
        <v>570</v>
      </c>
      <c r="B27" s="894"/>
      <c r="C27" s="572"/>
      <c r="D27" s="894"/>
      <c r="E27" s="572"/>
      <c r="F27" s="894"/>
      <c r="G27" s="572"/>
      <c r="H27" s="894"/>
      <c r="I27" s="572"/>
      <c r="J27" s="894">
        <v>0.02</v>
      </c>
      <c r="K27" s="901" t="s">
        <v>455</v>
      </c>
    </row>
    <row r="28" spans="1:11" ht="12.75" customHeight="1">
      <c r="A28" s="190" t="s">
        <v>571</v>
      </c>
      <c r="C28" s="192"/>
      <c r="E28" s="192"/>
      <c r="G28" s="192"/>
      <c r="I28" s="192"/>
      <c r="J28">
        <v>0.02</v>
      </c>
      <c r="K28" s="7" t="s">
        <v>455</v>
      </c>
    </row>
    <row r="29" spans="1:11" ht="12.75" customHeight="1">
      <c r="A29" s="902" t="s">
        <v>161</v>
      </c>
      <c r="B29" s="1324">
        <v>3187</v>
      </c>
      <c r="C29" s="1325"/>
      <c r="D29" s="1324">
        <v>3187</v>
      </c>
      <c r="E29" s="1325"/>
      <c r="F29" s="1324">
        <v>3187</v>
      </c>
      <c r="G29" s="1325"/>
      <c r="H29" s="1324">
        <v>3187</v>
      </c>
      <c r="I29" s="1325"/>
      <c r="J29" s="1324">
        <v>3187</v>
      </c>
      <c r="K29" s="1326"/>
    </row>
    <row r="30" spans="1:11" ht="12.75" customHeight="1">
      <c r="A30" s="193" t="s">
        <v>572</v>
      </c>
      <c r="B30" s="1331">
        <v>53</v>
      </c>
      <c r="C30" s="1334"/>
      <c r="D30" s="1331">
        <v>118</v>
      </c>
      <c r="E30" s="1334"/>
      <c r="F30" s="1331">
        <v>229</v>
      </c>
      <c r="G30" s="1334"/>
      <c r="H30" s="1331">
        <v>303</v>
      </c>
      <c r="I30" s="1334"/>
      <c r="J30" s="1331">
        <v>351</v>
      </c>
      <c r="K30" s="1332"/>
    </row>
    <row r="31" spans="1:11" ht="12.75" customHeight="1">
      <c r="A31" s="903" t="s">
        <v>573</v>
      </c>
      <c r="B31" s="1320">
        <v>0.04</v>
      </c>
      <c r="C31" s="1321"/>
      <c r="D31" s="1320">
        <v>0.08</v>
      </c>
      <c r="E31" s="1321"/>
      <c r="F31" s="1320">
        <v>0.16</v>
      </c>
      <c r="G31" s="1321"/>
      <c r="H31" s="1320">
        <v>0.22</v>
      </c>
      <c r="I31" s="1321"/>
      <c r="J31" s="1320">
        <v>0.27</v>
      </c>
      <c r="K31" s="1335"/>
    </row>
    <row r="32" spans="1:11" ht="72" customHeight="1">
      <c r="A32" s="1278" t="s">
        <v>1126</v>
      </c>
      <c r="B32" s="1279"/>
      <c r="C32" s="1279"/>
      <c r="D32" s="1279"/>
      <c r="E32" s="1279"/>
      <c r="F32" s="1279"/>
      <c r="G32" s="1279"/>
      <c r="H32" s="1279"/>
      <c r="I32" s="1279"/>
      <c r="J32" s="1279"/>
      <c r="K32" s="1279"/>
    </row>
    <row r="33" spans="1:21" ht="12.75" customHeight="1">
      <c r="A33" s="194" t="s">
        <v>574</v>
      </c>
      <c r="B33" s="194"/>
      <c r="C33" s="194"/>
      <c r="D33" s="194"/>
      <c r="E33" s="194"/>
      <c r="F33" s="194"/>
      <c r="G33" s="194"/>
      <c r="H33" s="194"/>
      <c r="I33" s="194"/>
      <c r="J33" s="194"/>
      <c r="K33" s="194"/>
    </row>
    <row r="34" spans="1:21">
      <c r="A34" s="342" t="s">
        <v>575</v>
      </c>
      <c r="B34" s="342"/>
      <c r="C34" s="342"/>
      <c r="D34" s="342"/>
      <c r="E34" s="2"/>
      <c r="F34" s="2"/>
      <c r="G34" s="2"/>
      <c r="H34" s="2"/>
      <c r="I34" s="2"/>
      <c r="J34" s="2"/>
      <c r="K34" s="2"/>
      <c r="L34" s="2"/>
      <c r="M34" s="2"/>
      <c r="N34" s="2"/>
      <c r="O34" s="2"/>
      <c r="P34" s="2"/>
      <c r="Q34" s="2"/>
      <c r="R34" s="2"/>
      <c r="S34" s="2"/>
      <c r="T34" s="2"/>
      <c r="U34" s="2"/>
    </row>
    <row r="35" spans="1:21">
      <c r="A35" s="342" t="s">
        <v>576</v>
      </c>
      <c r="B35" s="342"/>
      <c r="C35" s="342"/>
      <c r="D35" s="342"/>
      <c r="E35" s="2"/>
      <c r="F35" s="2"/>
      <c r="G35" s="2"/>
      <c r="H35" s="2"/>
      <c r="I35" s="2"/>
      <c r="J35" s="2"/>
      <c r="K35" s="2"/>
      <c r="L35" s="2"/>
      <c r="M35" s="2"/>
      <c r="N35" s="2"/>
      <c r="O35" s="2"/>
      <c r="P35" s="2"/>
      <c r="Q35" s="2"/>
      <c r="R35" s="2"/>
      <c r="S35" s="2"/>
      <c r="T35" s="2"/>
      <c r="U35" s="2"/>
    </row>
    <row r="36" spans="1:21">
      <c r="A36" s="342" t="s">
        <v>577</v>
      </c>
      <c r="B36" s="342"/>
      <c r="C36" s="342"/>
      <c r="D36" s="342"/>
      <c r="E36" s="2"/>
      <c r="F36" s="2"/>
      <c r="G36" s="2"/>
      <c r="H36" s="2"/>
      <c r="I36" s="2"/>
      <c r="J36" s="2"/>
      <c r="K36" s="2"/>
      <c r="L36" s="2"/>
      <c r="M36" s="2"/>
      <c r="N36" s="2"/>
      <c r="O36" s="2"/>
      <c r="P36" s="2"/>
      <c r="Q36" s="2"/>
      <c r="R36" s="2"/>
      <c r="S36" s="2"/>
      <c r="T36" s="2"/>
      <c r="U36" s="2"/>
    </row>
    <row r="37" spans="1:21">
      <c r="A37" s="342" t="s">
        <v>578</v>
      </c>
      <c r="B37" s="342"/>
      <c r="C37" s="342"/>
      <c r="D37" s="342"/>
      <c r="E37" s="2"/>
      <c r="F37" s="2"/>
      <c r="G37" s="2"/>
      <c r="H37" s="2"/>
      <c r="I37" s="2"/>
      <c r="J37" s="2"/>
      <c r="K37" s="2"/>
      <c r="L37" s="2"/>
      <c r="M37" s="2"/>
      <c r="N37" s="2"/>
      <c r="O37" s="2"/>
      <c r="P37" s="2"/>
      <c r="Q37" s="2"/>
      <c r="R37" s="2"/>
      <c r="S37" s="2"/>
      <c r="T37" s="2"/>
      <c r="U37" s="2"/>
    </row>
    <row r="38" spans="1:21">
      <c r="A38" s="1333" t="s">
        <v>579</v>
      </c>
      <c r="B38" s="1333"/>
      <c r="C38" s="1333"/>
      <c r="D38" s="1333"/>
      <c r="E38" s="1333"/>
      <c r="F38" s="1333"/>
      <c r="G38" s="1333"/>
      <c r="H38" s="1333"/>
      <c r="I38" s="1333"/>
      <c r="J38" s="1333"/>
      <c r="K38" s="1333"/>
      <c r="L38" s="1333"/>
      <c r="M38" s="1333"/>
      <c r="N38" s="1333"/>
      <c r="O38" s="1333"/>
      <c r="P38" s="2"/>
      <c r="Q38" s="2"/>
      <c r="R38" s="2"/>
      <c r="S38" s="2"/>
      <c r="T38" s="2"/>
      <c r="U38" s="2"/>
    </row>
    <row r="39" spans="1:21">
      <c r="A39" s="342" t="s">
        <v>580</v>
      </c>
      <c r="B39" s="342"/>
      <c r="C39" s="342"/>
      <c r="D39" s="342"/>
      <c r="E39" s="2"/>
      <c r="F39" s="2"/>
      <c r="G39" s="2"/>
      <c r="H39" s="2"/>
      <c r="I39" s="2"/>
      <c r="J39" s="2"/>
      <c r="K39" s="2"/>
      <c r="L39" s="2"/>
      <c r="M39" s="2"/>
      <c r="N39" s="2"/>
      <c r="O39" s="2"/>
      <c r="P39" s="2"/>
      <c r="Q39" s="2"/>
      <c r="R39" s="2"/>
      <c r="S39" s="2"/>
      <c r="T39" s="2"/>
      <c r="U39" s="2"/>
    </row>
    <row r="40" spans="1:21">
      <c r="A40" s="239" t="s">
        <v>581</v>
      </c>
    </row>
  </sheetData>
  <mergeCells count="30">
    <mergeCell ref="A2:K3"/>
    <mergeCell ref="A4:A5"/>
    <mergeCell ref="J4:K4"/>
    <mergeCell ref="D29:E29"/>
    <mergeCell ref="A38:O38"/>
    <mergeCell ref="B30:C30"/>
    <mergeCell ref="D30:E30"/>
    <mergeCell ref="F30:G30"/>
    <mergeCell ref="H30:I30"/>
    <mergeCell ref="A21:K21"/>
    <mergeCell ref="J31:K31"/>
    <mergeCell ref="A32:K32"/>
    <mergeCell ref="A15:K15"/>
    <mergeCell ref="J29:K29"/>
    <mergeCell ref="F31:G31"/>
    <mergeCell ref="A25:K25"/>
    <mergeCell ref="H29:I29"/>
    <mergeCell ref="D31:E31"/>
    <mergeCell ref="H31:I31"/>
    <mergeCell ref="A18:K18"/>
    <mergeCell ref="J30:K30"/>
    <mergeCell ref="B31:C31"/>
    <mergeCell ref="B4:C4"/>
    <mergeCell ref="D4:E4"/>
    <mergeCell ref="F4:G4"/>
    <mergeCell ref="H4:I4"/>
    <mergeCell ref="B29:C29"/>
    <mergeCell ref="B5:K5"/>
    <mergeCell ref="F29:G29"/>
    <mergeCell ref="A6:J6"/>
  </mergeCells>
  <hyperlinks>
    <hyperlink ref="A1" location="Inhalt!A1" display="Zurück zum Inhalt"/>
  </hyperlinks>
  <pageMargins left="0.7" right="0.7" top="0.78740157499999996" bottom="0.78740157499999996"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L53"/>
  <sheetViews>
    <sheetView zoomScaleNormal="100" workbookViewId="0">
      <selection activeCell="B3" sqref="B3:K3"/>
    </sheetView>
  </sheetViews>
  <sheetFormatPr baseColWidth="10" defaultRowHeight="12.75"/>
  <cols>
    <col min="1" max="1" width="37" style="195" customWidth="1"/>
    <col min="2" max="2" width="9.7109375" style="195" customWidth="1"/>
    <col min="3" max="3" width="11.7109375" style="195" customWidth="1"/>
    <col min="4" max="4" width="8.42578125" style="195" customWidth="1"/>
    <col min="5" max="5" width="10.140625" style="195" customWidth="1"/>
    <col min="6" max="6" width="9" style="195" customWidth="1"/>
    <col min="7" max="7" width="11.28515625" style="195" customWidth="1"/>
    <col min="8" max="8" width="14.42578125" style="195" customWidth="1"/>
    <col min="9" max="9" width="13.5703125" style="195" customWidth="1"/>
    <col min="10" max="10" width="9.85546875" style="195" customWidth="1"/>
    <col min="11" max="11" width="10.7109375" style="195" customWidth="1"/>
    <col min="12" max="16384" width="11.42578125" style="195"/>
  </cols>
  <sheetData>
    <row r="1" spans="1:12" ht="25.5" customHeight="1">
      <c r="A1" s="963" t="s">
        <v>248</v>
      </c>
      <c r="B1" s="132"/>
    </row>
    <row r="2" spans="1:12" ht="21" customHeight="1">
      <c r="A2" s="1345" t="s">
        <v>1283</v>
      </c>
      <c r="B2" s="1345"/>
      <c r="C2" s="1345"/>
      <c r="D2" s="1345"/>
      <c r="E2" s="1345"/>
      <c r="F2" s="1345"/>
      <c r="G2" s="1345"/>
      <c r="H2" s="1345"/>
      <c r="I2" s="1345"/>
      <c r="J2" s="1345"/>
      <c r="K2" s="1345"/>
    </row>
    <row r="3" spans="1:12">
      <c r="A3" s="904"/>
      <c r="B3" s="1348" t="s">
        <v>791</v>
      </c>
      <c r="C3" s="1349"/>
      <c r="D3" s="1349"/>
      <c r="E3" s="1349"/>
      <c r="F3" s="1349"/>
      <c r="G3" s="1349"/>
      <c r="H3" s="1349"/>
      <c r="I3" s="1349"/>
      <c r="J3" s="1349"/>
      <c r="K3" s="1349"/>
      <c r="L3" s="196"/>
    </row>
    <row r="4" spans="1:12" ht="39.75" customHeight="1">
      <c r="A4" s="905"/>
      <c r="B4" s="906" t="s">
        <v>0</v>
      </c>
      <c r="C4" s="907" t="s">
        <v>582</v>
      </c>
      <c r="D4" s="907" t="s">
        <v>583</v>
      </c>
      <c r="E4" s="907" t="s">
        <v>584</v>
      </c>
      <c r="F4" s="907" t="s">
        <v>585</v>
      </c>
      <c r="G4" s="907" t="s">
        <v>415</v>
      </c>
      <c r="H4" s="907" t="s">
        <v>586</v>
      </c>
      <c r="I4" s="907" t="s">
        <v>587</v>
      </c>
      <c r="J4" s="907" t="s">
        <v>418</v>
      </c>
      <c r="K4" s="908" t="s">
        <v>588</v>
      </c>
      <c r="L4" s="196"/>
    </row>
    <row r="5" spans="1:12">
      <c r="A5" s="909"/>
      <c r="B5" s="1346" t="s">
        <v>1282</v>
      </c>
      <c r="C5" s="1346"/>
      <c r="D5" s="1346"/>
      <c r="E5" s="1346"/>
      <c r="F5" s="1346"/>
      <c r="G5" s="1346"/>
      <c r="H5" s="1346"/>
      <c r="I5" s="1346"/>
      <c r="J5" s="1346"/>
      <c r="K5" s="1346"/>
      <c r="L5" s="196"/>
    </row>
    <row r="6" spans="1:12">
      <c r="A6" s="1347" t="s">
        <v>589</v>
      </c>
      <c r="B6" s="1343"/>
      <c r="C6" s="1343"/>
      <c r="D6" s="1343"/>
      <c r="E6" s="1343"/>
      <c r="F6" s="1343"/>
      <c r="G6" s="1343"/>
      <c r="H6" s="1343"/>
      <c r="I6" s="1343"/>
      <c r="J6" s="1343"/>
      <c r="K6" s="1343"/>
      <c r="L6" s="196"/>
    </row>
    <row r="7" spans="1:12" s="198" customFormat="1" ht="24">
      <c r="A7" s="392" t="s">
        <v>0</v>
      </c>
      <c r="B7" s="393" t="s">
        <v>590</v>
      </c>
      <c r="C7" s="393" t="s">
        <v>591</v>
      </c>
      <c r="D7" s="393" t="s">
        <v>592</v>
      </c>
      <c r="E7" s="393" t="s">
        <v>593</v>
      </c>
      <c r="F7" s="393" t="s">
        <v>594</v>
      </c>
      <c r="G7" s="393" t="s">
        <v>595</v>
      </c>
      <c r="H7" s="393" t="s">
        <v>596</v>
      </c>
      <c r="I7" s="393" t="s">
        <v>597</v>
      </c>
      <c r="J7" s="393" t="s">
        <v>598</v>
      </c>
      <c r="K7" s="394" t="s">
        <v>599</v>
      </c>
      <c r="L7" s="197"/>
    </row>
    <row r="8" spans="1:12">
      <c r="A8" s="1342" t="s">
        <v>600</v>
      </c>
      <c r="B8" s="1342"/>
      <c r="C8" s="1342"/>
      <c r="D8" s="1342"/>
      <c r="E8" s="1342"/>
      <c r="F8" s="1342"/>
      <c r="G8" s="1342"/>
      <c r="H8" s="1342"/>
      <c r="I8" s="1342"/>
      <c r="J8" s="1342"/>
      <c r="K8" s="1342"/>
      <c r="L8" s="196"/>
    </row>
    <row r="9" spans="1:12" s="198" customFormat="1" ht="24">
      <c r="A9" s="395" t="s">
        <v>7</v>
      </c>
      <c r="B9" s="396" t="s">
        <v>601</v>
      </c>
      <c r="C9" s="396" t="s">
        <v>602</v>
      </c>
      <c r="D9" s="396" t="s">
        <v>603</v>
      </c>
      <c r="E9" s="396" t="s">
        <v>604</v>
      </c>
      <c r="F9" s="396" t="s">
        <v>605</v>
      </c>
      <c r="G9" s="396" t="s">
        <v>606</v>
      </c>
      <c r="H9" s="396" t="s">
        <v>607</v>
      </c>
      <c r="I9" s="397" t="s">
        <v>150</v>
      </c>
      <c r="J9" s="396" t="s">
        <v>608</v>
      </c>
      <c r="K9" s="398" t="s">
        <v>150</v>
      </c>
      <c r="L9" s="197"/>
    </row>
    <row r="10" spans="1:12" ht="24">
      <c r="A10" s="910" t="s">
        <v>8</v>
      </c>
      <c r="B10" s="911" t="s">
        <v>609</v>
      </c>
      <c r="C10" s="911" t="s">
        <v>610</v>
      </c>
      <c r="D10" s="911" t="s">
        <v>611</v>
      </c>
      <c r="E10" s="911" t="s">
        <v>612</v>
      </c>
      <c r="F10" s="911" t="s">
        <v>613</v>
      </c>
      <c r="G10" s="911" t="s">
        <v>614</v>
      </c>
      <c r="H10" s="911" t="s">
        <v>615</v>
      </c>
      <c r="I10" s="911" t="s">
        <v>616</v>
      </c>
      <c r="J10" s="911" t="s">
        <v>617</v>
      </c>
      <c r="K10" s="912" t="s">
        <v>618</v>
      </c>
      <c r="L10" s="196"/>
    </row>
    <row r="11" spans="1:12">
      <c r="A11" s="1342" t="s">
        <v>619</v>
      </c>
      <c r="B11" s="1342"/>
      <c r="C11" s="1342"/>
      <c r="D11" s="1342"/>
      <c r="E11" s="1342"/>
      <c r="F11" s="1342"/>
      <c r="G11" s="1342"/>
      <c r="H11" s="1342"/>
      <c r="I11" s="1342"/>
      <c r="J11" s="1342"/>
      <c r="K11" s="1342"/>
      <c r="L11" s="196"/>
    </row>
    <row r="12" spans="1:12" s="198" customFormat="1" ht="24">
      <c r="A12" s="395" t="s">
        <v>620</v>
      </c>
      <c r="B12" s="393" t="s">
        <v>621</v>
      </c>
      <c r="C12" s="393" t="s">
        <v>622</v>
      </c>
      <c r="D12" s="397" t="s">
        <v>150</v>
      </c>
      <c r="E12" s="393" t="s">
        <v>623</v>
      </c>
      <c r="F12" s="393" t="s">
        <v>624</v>
      </c>
      <c r="G12" s="393" t="s">
        <v>625</v>
      </c>
      <c r="H12" s="397" t="s">
        <v>150</v>
      </c>
      <c r="I12" s="393" t="s">
        <v>626</v>
      </c>
      <c r="J12" s="393" t="s">
        <v>627</v>
      </c>
      <c r="K12" s="398" t="s">
        <v>150</v>
      </c>
      <c r="L12" s="197"/>
    </row>
    <row r="13" spans="1:12" ht="24">
      <c r="A13" s="910" t="s">
        <v>628</v>
      </c>
      <c r="B13" s="913" t="s">
        <v>629</v>
      </c>
      <c r="C13" s="913" t="s">
        <v>630</v>
      </c>
      <c r="D13" s="913" t="s">
        <v>631</v>
      </c>
      <c r="E13" s="913" t="s">
        <v>632</v>
      </c>
      <c r="F13" s="913" t="s">
        <v>633</v>
      </c>
      <c r="G13" s="913" t="s">
        <v>634</v>
      </c>
      <c r="H13" s="913" t="s">
        <v>635</v>
      </c>
      <c r="I13" s="913" t="s">
        <v>636</v>
      </c>
      <c r="J13" s="913" t="s">
        <v>637</v>
      </c>
      <c r="K13" s="914" t="s">
        <v>638</v>
      </c>
      <c r="L13" s="196"/>
    </row>
    <row r="14" spans="1:12">
      <c r="A14" s="1342" t="s">
        <v>639</v>
      </c>
      <c r="B14" s="1342"/>
      <c r="C14" s="1342"/>
      <c r="D14" s="1342"/>
      <c r="E14" s="1342"/>
      <c r="F14" s="1342"/>
      <c r="G14" s="1342"/>
      <c r="H14" s="1342"/>
      <c r="I14" s="1342"/>
      <c r="J14" s="1342"/>
      <c r="K14" s="1342"/>
      <c r="L14" s="196"/>
    </row>
    <row r="15" spans="1:12" s="198" customFormat="1" ht="24">
      <c r="A15" s="395" t="s">
        <v>1</v>
      </c>
      <c r="B15" s="393" t="s">
        <v>640</v>
      </c>
      <c r="C15" s="393" t="s">
        <v>641</v>
      </c>
      <c r="D15" s="393" t="s">
        <v>642</v>
      </c>
      <c r="E15" s="393" t="s">
        <v>643</v>
      </c>
      <c r="F15" s="393" t="s">
        <v>644</v>
      </c>
      <c r="G15" s="393" t="s">
        <v>645</v>
      </c>
      <c r="H15" s="393" t="s">
        <v>646</v>
      </c>
      <c r="I15" s="393" t="s">
        <v>647</v>
      </c>
      <c r="J15" s="393" t="s">
        <v>648</v>
      </c>
      <c r="K15" s="394" t="s">
        <v>649</v>
      </c>
      <c r="L15" s="197"/>
    </row>
    <row r="16" spans="1:12" ht="24">
      <c r="A16" s="910" t="s">
        <v>99</v>
      </c>
      <c r="B16" s="913" t="s">
        <v>650</v>
      </c>
      <c r="C16" s="913" t="s">
        <v>651</v>
      </c>
      <c r="D16" s="915" t="str">
        <f>"/"</f>
        <v>/</v>
      </c>
      <c r="E16" s="913" t="s">
        <v>652</v>
      </c>
      <c r="F16" s="913" t="s">
        <v>653</v>
      </c>
      <c r="G16" s="913" t="s">
        <v>654</v>
      </c>
      <c r="H16" s="915" t="str">
        <f>"/"</f>
        <v>/</v>
      </c>
      <c r="I16" s="915" t="str">
        <f>"/"</f>
        <v>/</v>
      </c>
      <c r="J16" s="913" t="s">
        <v>655</v>
      </c>
      <c r="K16" s="916" t="str">
        <f>"/"</f>
        <v>/</v>
      </c>
      <c r="L16" s="196"/>
    </row>
    <row r="17" spans="1:12" s="198" customFormat="1">
      <c r="A17" s="399" t="s">
        <v>373</v>
      </c>
      <c r="B17" s="398"/>
      <c r="C17" s="400"/>
      <c r="D17" s="400"/>
      <c r="E17" s="199"/>
      <c r="F17" s="199"/>
      <c r="G17" s="400"/>
      <c r="H17" s="400"/>
      <c r="I17" s="400"/>
      <c r="J17" s="401"/>
      <c r="K17" s="402"/>
      <c r="L17" s="197"/>
    </row>
    <row r="18" spans="1:12" s="198" customFormat="1" ht="24">
      <c r="A18" s="403" t="s">
        <v>3</v>
      </c>
      <c r="B18" s="393" t="s">
        <v>656</v>
      </c>
      <c r="C18" s="393" t="s">
        <v>657</v>
      </c>
      <c r="D18" s="397" t="s">
        <v>150</v>
      </c>
      <c r="E18" s="393" t="s">
        <v>658</v>
      </c>
      <c r="F18" s="397" t="s">
        <v>150</v>
      </c>
      <c r="G18" s="393" t="s">
        <v>659</v>
      </c>
      <c r="H18" s="397" t="s">
        <v>150</v>
      </c>
      <c r="I18" s="397" t="s">
        <v>150</v>
      </c>
      <c r="J18" s="393" t="s">
        <v>660</v>
      </c>
      <c r="K18" s="398" t="s">
        <v>150</v>
      </c>
      <c r="L18" s="197"/>
    </row>
    <row r="19" spans="1:12" ht="24">
      <c r="A19" s="917" t="s">
        <v>356</v>
      </c>
      <c r="B19" s="913" t="s">
        <v>661</v>
      </c>
      <c r="C19" s="913" t="s">
        <v>662</v>
      </c>
      <c r="D19" s="915" t="s">
        <v>150</v>
      </c>
      <c r="E19" s="915" t="s">
        <v>150</v>
      </c>
      <c r="F19" s="915" t="s">
        <v>150</v>
      </c>
      <c r="G19" s="915" t="s">
        <v>150</v>
      </c>
      <c r="H19" s="915" t="s">
        <v>150</v>
      </c>
      <c r="I19" s="915" t="s">
        <v>150</v>
      </c>
      <c r="J19" s="915" t="s">
        <v>150</v>
      </c>
      <c r="K19" s="916" t="s">
        <v>150</v>
      </c>
      <c r="L19" s="196"/>
    </row>
    <row r="20" spans="1:12" s="198" customFormat="1" ht="24">
      <c r="A20" s="404" t="s">
        <v>102</v>
      </c>
      <c r="B20" s="393" t="s">
        <v>663</v>
      </c>
      <c r="C20" s="393" t="s">
        <v>664</v>
      </c>
      <c r="D20" s="397" t="s">
        <v>150</v>
      </c>
      <c r="E20" s="397" t="s">
        <v>150</v>
      </c>
      <c r="F20" s="397" t="s">
        <v>150</v>
      </c>
      <c r="G20" s="393" t="s">
        <v>665</v>
      </c>
      <c r="H20" s="397" t="s">
        <v>150</v>
      </c>
      <c r="I20" s="397" t="s">
        <v>150</v>
      </c>
      <c r="J20" s="397" t="s">
        <v>150</v>
      </c>
      <c r="K20" s="398" t="s">
        <v>150</v>
      </c>
      <c r="L20" s="197"/>
    </row>
    <row r="21" spans="1:12">
      <c r="A21" s="1342" t="s">
        <v>666</v>
      </c>
      <c r="B21" s="1342"/>
      <c r="C21" s="1342"/>
      <c r="D21" s="1342"/>
      <c r="E21" s="1342"/>
      <c r="F21" s="1342"/>
      <c r="G21" s="1342"/>
      <c r="H21" s="1342"/>
      <c r="I21" s="1342"/>
      <c r="J21" s="1342"/>
      <c r="K21" s="1342"/>
      <c r="L21" s="196"/>
    </row>
    <row r="22" spans="1:12" s="198" customFormat="1" ht="24">
      <c r="A22" s="395" t="s">
        <v>667</v>
      </c>
      <c r="B22" s="393" t="s">
        <v>668</v>
      </c>
      <c r="C22" s="393" t="s">
        <v>669</v>
      </c>
      <c r="D22" s="393" t="s">
        <v>670</v>
      </c>
      <c r="E22" s="393" t="s">
        <v>671</v>
      </c>
      <c r="F22" s="393" t="s">
        <v>672</v>
      </c>
      <c r="G22" s="393" t="s">
        <v>673</v>
      </c>
      <c r="H22" s="393" t="s">
        <v>674</v>
      </c>
      <c r="I22" s="393" t="s">
        <v>675</v>
      </c>
      <c r="J22" s="393" t="s">
        <v>676</v>
      </c>
      <c r="K22" s="394" t="s">
        <v>677</v>
      </c>
      <c r="L22" s="197"/>
    </row>
    <row r="23" spans="1:12" ht="24">
      <c r="A23" s="910" t="s">
        <v>678</v>
      </c>
      <c r="B23" s="913" t="s">
        <v>679</v>
      </c>
      <c r="C23" s="913" t="s">
        <v>680</v>
      </c>
      <c r="D23" s="915" t="s">
        <v>150</v>
      </c>
      <c r="E23" s="913" t="s">
        <v>681</v>
      </c>
      <c r="F23" s="913" t="s">
        <v>682</v>
      </c>
      <c r="G23" s="913" t="s">
        <v>683</v>
      </c>
      <c r="H23" s="913" t="s">
        <v>684</v>
      </c>
      <c r="I23" s="915" t="s">
        <v>150</v>
      </c>
      <c r="J23" s="913" t="s">
        <v>685</v>
      </c>
      <c r="K23" s="916" t="s">
        <v>150</v>
      </c>
      <c r="L23" s="196"/>
    </row>
    <row r="24" spans="1:12" s="198" customFormat="1" ht="24">
      <c r="A24" s="395" t="s">
        <v>686</v>
      </c>
      <c r="B24" s="394" t="s">
        <v>687</v>
      </c>
      <c r="C24" s="397" t="s">
        <v>150</v>
      </c>
      <c r="D24" s="397" t="s">
        <v>150</v>
      </c>
      <c r="E24" s="397" t="s">
        <v>150</v>
      </c>
      <c r="F24" s="397" t="s">
        <v>150</v>
      </c>
      <c r="G24" s="397" t="s">
        <v>150</v>
      </c>
      <c r="H24" s="397" t="s">
        <v>150</v>
      </c>
      <c r="I24" s="397" t="s">
        <v>150</v>
      </c>
      <c r="J24" s="398" t="s">
        <v>150</v>
      </c>
      <c r="K24" s="398" t="s">
        <v>150</v>
      </c>
      <c r="L24" s="197"/>
    </row>
    <row r="25" spans="1:12" s="198" customFormat="1" ht="24">
      <c r="A25" s="910" t="s">
        <v>688</v>
      </c>
      <c r="B25" s="913" t="s">
        <v>689</v>
      </c>
      <c r="C25" s="915" t="s">
        <v>150</v>
      </c>
      <c r="D25" s="915" t="s">
        <v>150</v>
      </c>
      <c r="E25" s="913" t="s">
        <v>690</v>
      </c>
      <c r="F25" s="915" t="s">
        <v>150</v>
      </c>
      <c r="G25" s="915" t="s">
        <v>150</v>
      </c>
      <c r="H25" s="915" t="s">
        <v>150</v>
      </c>
      <c r="I25" s="915" t="s">
        <v>150</v>
      </c>
      <c r="J25" s="913" t="s">
        <v>691</v>
      </c>
      <c r="K25" s="916" t="s">
        <v>150</v>
      </c>
      <c r="L25" s="197"/>
    </row>
    <row r="26" spans="1:12" ht="24">
      <c r="A26" s="395" t="s">
        <v>692</v>
      </c>
      <c r="B26" s="393" t="s">
        <v>693</v>
      </c>
      <c r="C26" s="397" t="s">
        <v>150</v>
      </c>
      <c r="D26" s="397" t="s">
        <v>150</v>
      </c>
      <c r="E26" s="397" t="s">
        <v>150</v>
      </c>
      <c r="F26" s="397" t="s">
        <v>150</v>
      </c>
      <c r="G26" s="397" t="s">
        <v>150</v>
      </c>
      <c r="H26" s="397" t="s">
        <v>150</v>
      </c>
      <c r="I26" s="397" t="s">
        <v>150</v>
      </c>
      <c r="J26" s="398" t="s">
        <v>150</v>
      </c>
      <c r="K26" s="398" t="s">
        <v>150</v>
      </c>
      <c r="L26" s="196"/>
    </row>
    <row r="27" spans="1:12" s="198" customFormat="1" ht="24">
      <c r="A27" s="918" t="s">
        <v>694</v>
      </c>
      <c r="B27" s="913" t="s">
        <v>695</v>
      </c>
      <c r="C27" s="915" t="s">
        <v>150</v>
      </c>
      <c r="D27" s="915" t="s">
        <v>150</v>
      </c>
      <c r="E27" s="915" t="s">
        <v>150</v>
      </c>
      <c r="F27" s="915" t="s">
        <v>150</v>
      </c>
      <c r="G27" s="915" t="s">
        <v>150</v>
      </c>
      <c r="H27" s="915" t="s">
        <v>150</v>
      </c>
      <c r="I27" s="915" t="s">
        <v>150</v>
      </c>
      <c r="J27" s="916" t="s">
        <v>150</v>
      </c>
      <c r="K27" s="919" t="s">
        <v>150</v>
      </c>
      <c r="L27" s="197"/>
    </row>
    <row r="28" spans="1:12">
      <c r="A28" s="405" t="s">
        <v>696</v>
      </c>
      <c r="B28" s="406">
        <v>5905</v>
      </c>
      <c r="C28" s="406">
        <v>1765</v>
      </c>
      <c r="D28" s="407">
        <v>204</v>
      </c>
      <c r="E28" s="406">
        <v>713</v>
      </c>
      <c r="F28" s="407">
        <v>509</v>
      </c>
      <c r="G28" s="406">
        <v>1283</v>
      </c>
      <c r="H28" s="407">
        <v>375</v>
      </c>
      <c r="I28" s="407">
        <v>151</v>
      </c>
      <c r="J28" s="406">
        <v>756</v>
      </c>
      <c r="K28" s="408">
        <v>125</v>
      </c>
      <c r="L28" s="196"/>
    </row>
    <row r="29" spans="1:12">
      <c r="A29" s="1343" t="s">
        <v>697</v>
      </c>
      <c r="B29" s="1343"/>
      <c r="C29" s="1343"/>
      <c r="D29" s="1343"/>
      <c r="E29" s="1343"/>
      <c r="F29" s="1343"/>
      <c r="G29" s="1343"/>
      <c r="H29" s="1343"/>
      <c r="I29" s="1343"/>
      <c r="J29" s="1343"/>
      <c r="K29" s="1343"/>
      <c r="L29" s="196"/>
    </row>
    <row r="30" spans="1:12" s="198" customFormat="1" ht="24">
      <c r="A30" s="392" t="s">
        <v>0</v>
      </c>
      <c r="B30" s="393" t="s">
        <v>698</v>
      </c>
      <c r="C30" s="393" t="s">
        <v>699</v>
      </c>
      <c r="D30" s="393" t="s">
        <v>700</v>
      </c>
      <c r="E30" s="393" t="s">
        <v>701</v>
      </c>
      <c r="F30" s="393" t="s">
        <v>702</v>
      </c>
      <c r="G30" s="393" t="s">
        <v>703</v>
      </c>
      <c r="H30" s="393" t="s">
        <v>704</v>
      </c>
      <c r="I30" s="393" t="s">
        <v>705</v>
      </c>
      <c r="J30" s="393" t="s">
        <v>706</v>
      </c>
      <c r="K30" s="394" t="s">
        <v>707</v>
      </c>
      <c r="L30" s="197"/>
    </row>
    <row r="31" spans="1:12">
      <c r="A31" s="1344"/>
      <c r="B31" s="1344"/>
      <c r="C31" s="1344"/>
      <c r="D31" s="1344"/>
      <c r="E31" s="1344"/>
      <c r="F31" s="1344"/>
      <c r="G31" s="1344"/>
      <c r="H31" s="1344"/>
      <c r="I31" s="1344"/>
      <c r="J31" s="1344"/>
      <c r="K31" s="1344"/>
      <c r="L31" s="196"/>
    </row>
    <row r="32" spans="1:12" s="198" customFormat="1" ht="24">
      <c r="A32" s="395" t="s">
        <v>7</v>
      </c>
      <c r="B32" s="393" t="s">
        <v>708</v>
      </c>
      <c r="C32" s="393" t="s">
        <v>709</v>
      </c>
      <c r="D32" s="393" t="s">
        <v>710</v>
      </c>
      <c r="E32" s="393" t="s">
        <v>711</v>
      </c>
      <c r="F32" s="393" t="s">
        <v>712</v>
      </c>
      <c r="G32" s="393" t="s">
        <v>713</v>
      </c>
      <c r="H32" s="393" t="s">
        <v>714</v>
      </c>
      <c r="I32" s="397" t="s">
        <v>150</v>
      </c>
      <c r="J32" s="393" t="s">
        <v>715</v>
      </c>
      <c r="K32" s="398" t="s">
        <v>150</v>
      </c>
      <c r="L32" s="197"/>
    </row>
    <row r="33" spans="1:12" ht="24">
      <c r="A33" s="910" t="s">
        <v>8</v>
      </c>
      <c r="B33" s="913" t="s">
        <v>716</v>
      </c>
      <c r="C33" s="913" t="s">
        <v>717</v>
      </c>
      <c r="D33" s="913" t="s">
        <v>718</v>
      </c>
      <c r="E33" s="913" t="s">
        <v>719</v>
      </c>
      <c r="F33" s="913" t="s">
        <v>720</v>
      </c>
      <c r="G33" s="913" t="s">
        <v>721</v>
      </c>
      <c r="H33" s="913" t="s">
        <v>722</v>
      </c>
      <c r="I33" s="913" t="s">
        <v>723</v>
      </c>
      <c r="J33" s="913" t="s">
        <v>724</v>
      </c>
      <c r="K33" s="914" t="s">
        <v>725</v>
      </c>
      <c r="L33" s="196"/>
    </row>
    <row r="34" spans="1:12">
      <c r="A34" s="1342" t="s">
        <v>619</v>
      </c>
      <c r="B34" s="1342"/>
      <c r="C34" s="1342"/>
      <c r="D34" s="1342"/>
      <c r="E34" s="1342"/>
      <c r="F34" s="1342"/>
      <c r="G34" s="1342"/>
      <c r="H34" s="1342"/>
      <c r="I34" s="1342"/>
      <c r="J34" s="1342"/>
      <c r="K34" s="1342"/>
      <c r="L34" s="196"/>
    </row>
    <row r="35" spans="1:12" s="198" customFormat="1" ht="24">
      <c r="A35" s="395" t="s">
        <v>620</v>
      </c>
      <c r="B35" s="393" t="s">
        <v>726</v>
      </c>
      <c r="C35" s="393" t="s">
        <v>727</v>
      </c>
      <c r="D35" s="397" t="s">
        <v>150</v>
      </c>
      <c r="E35" s="393" t="s">
        <v>728</v>
      </c>
      <c r="F35" s="393" t="s">
        <v>729</v>
      </c>
      <c r="G35" s="393" t="s">
        <v>730</v>
      </c>
      <c r="H35" s="397" t="s">
        <v>150</v>
      </c>
      <c r="I35" s="393" t="s">
        <v>731</v>
      </c>
      <c r="J35" s="393" t="s">
        <v>732</v>
      </c>
      <c r="K35" s="398" t="s">
        <v>150</v>
      </c>
      <c r="L35" s="197"/>
    </row>
    <row r="36" spans="1:12" ht="24">
      <c r="A36" s="910" t="s">
        <v>628</v>
      </c>
      <c r="B36" s="913" t="s">
        <v>733</v>
      </c>
      <c r="C36" s="913" t="s">
        <v>699</v>
      </c>
      <c r="D36" s="913" t="s">
        <v>734</v>
      </c>
      <c r="E36" s="913" t="s">
        <v>735</v>
      </c>
      <c r="F36" s="913" t="s">
        <v>736</v>
      </c>
      <c r="G36" s="913" t="s">
        <v>737</v>
      </c>
      <c r="H36" s="913" t="s">
        <v>738</v>
      </c>
      <c r="I36" s="913" t="s">
        <v>739</v>
      </c>
      <c r="J36" s="913" t="s">
        <v>740</v>
      </c>
      <c r="K36" s="914" t="s">
        <v>741</v>
      </c>
      <c r="L36" s="196"/>
    </row>
    <row r="37" spans="1:12">
      <c r="A37" s="1342" t="s">
        <v>639</v>
      </c>
      <c r="B37" s="1342"/>
      <c r="C37" s="1342"/>
      <c r="D37" s="1342"/>
      <c r="E37" s="1342"/>
      <c r="F37" s="1342"/>
      <c r="G37" s="1342"/>
      <c r="H37" s="1342"/>
      <c r="I37" s="1342"/>
      <c r="J37" s="1342"/>
      <c r="K37" s="1342"/>
      <c r="L37" s="196"/>
    </row>
    <row r="38" spans="1:12" s="198" customFormat="1" ht="24">
      <c r="A38" s="395" t="s">
        <v>1</v>
      </c>
      <c r="B38" s="393" t="s">
        <v>742</v>
      </c>
      <c r="C38" s="393" t="s">
        <v>743</v>
      </c>
      <c r="D38" s="393" t="s">
        <v>744</v>
      </c>
      <c r="E38" s="393" t="s">
        <v>745</v>
      </c>
      <c r="F38" s="393" t="s">
        <v>746</v>
      </c>
      <c r="G38" s="393" t="s">
        <v>747</v>
      </c>
      <c r="H38" s="393" t="s">
        <v>748</v>
      </c>
      <c r="I38" s="393" t="s">
        <v>749</v>
      </c>
      <c r="J38" s="393" t="s">
        <v>750</v>
      </c>
      <c r="K38" s="394" t="s">
        <v>751</v>
      </c>
      <c r="L38" s="197"/>
    </row>
    <row r="39" spans="1:12" ht="24">
      <c r="A39" s="910" t="s">
        <v>99</v>
      </c>
      <c r="B39" s="913" t="s">
        <v>752</v>
      </c>
      <c r="C39" s="913" t="s">
        <v>753</v>
      </c>
      <c r="D39" s="915" t="s">
        <v>150</v>
      </c>
      <c r="E39" s="913" t="s">
        <v>754</v>
      </c>
      <c r="F39" s="913" t="s">
        <v>755</v>
      </c>
      <c r="G39" s="913" t="s">
        <v>756</v>
      </c>
      <c r="H39" s="915" t="s">
        <v>150</v>
      </c>
      <c r="I39" s="915" t="s">
        <v>150</v>
      </c>
      <c r="J39" s="913" t="s">
        <v>757</v>
      </c>
      <c r="K39" s="916" t="s">
        <v>150</v>
      </c>
      <c r="L39" s="196"/>
    </row>
    <row r="40" spans="1:12" s="198" customFormat="1">
      <c r="A40" s="964" t="s">
        <v>373</v>
      </c>
      <c r="B40" s="398"/>
      <c r="C40" s="400"/>
      <c r="D40" s="400"/>
      <c r="E40" s="199"/>
      <c r="F40" s="199"/>
      <c r="G40" s="400"/>
      <c r="H40" s="400"/>
      <c r="I40" s="400"/>
      <c r="J40" s="401"/>
      <c r="K40" s="402"/>
      <c r="L40" s="197"/>
    </row>
    <row r="41" spans="1:12" s="198" customFormat="1" ht="24">
      <c r="A41" s="403" t="s">
        <v>3</v>
      </c>
      <c r="B41" s="393" t="s">
        <v>758</v>
      </c>
      <c r="C41" s="393" t="s">
        <v>759</v>
      </c>
      <c r="D41" s="397" t="s">
        <v>150</v>
      </c>
      <c r="E41" s="393" t="s">
        <v>760</v>
      </c>
      <c r="F41" s="397" t="s">
        <v>150</v>
      </c>
      <c r="G41" s="393" t="s">
        <v>761</v>
      </c>
      <c r="H41" s="397" t="s">
        <v>150</v>
      </c>
      <c r="I41" s="397" t="s">
        <v>150</v>
      </c>
      <c r="J41" s="393" t="s">
        <v>762</v>
      </c>
      <c r="K41" s="398" t="s">
        <v>150</v>
      </c>
      <c r="L41" s="197"/>
    </row>
    <row r="42" spans="1:12" ht="24">
      <c r="A42" s="917" t="s">
        <v>356</v>
      </c>
      <c r="B42" s="913" t="s">
        <v>763</v>
      </c>
      <c r="C42" s="913" t="s">
        <v>764</v>
      </c>
      <c r="D42" s="915" t="s">
        <v>150</v>
      </c>
      <c r="E42" s="915" t="s">
        <v>150</v>
      </c>
      <c r="F42" s="915" t="s">
        <v>150</v>
      </c>
      <c r="G42" s="915" t="s">
        <v>150</v>
      </c>
      <c r="H42" s="915" t="s">
        <v>150</v>
      </c>
      <c r="I42" s="915" t="s">
        <v>150</v>
      </c>
      <c r="J42" s="915" t="s">
        <v>150</v>
      </c>
      <c r="K42" s="916" t="s">
        <v>150</v>
      </c>
      <c r="L42" s="196"/>
    </row>
    <row r="43" spans="1:12" s="198" customFormat="1" ht="24">
      <c r="A43" s="404" t="s">
        <v>102</v>
      </c>
      <c r="B43" s="393" t="s">
        <v>765</v>
      </c>
      <c r="C43" s="393" t="s">
        <v>766</v>
      </c>
      <c r="D43" s="397" t="s">
        <v>150</v>
      </c>
      <c r="E43" s="397" t="s">
        <v>150</v>
      </c>
      <c r="F43" s="397" t="s">
        <v>150</v>
      </c>
      <c r="G43" s="393" t="s">
        <v>767</v>
      </c>
      <c r="H43" s="397" t="s">
        <v>150</v>
      </c>
      <c r="I43" s="397" t="s">
        <v>150</v>
      </c>
      <c r="J43" s="397" t="s">
        <v>150</v>
      </c>
      <c r="K43" s="398" t="s">
        <v>150</v>
      </c>
      <c r="L43" s="197"/>
    </row>
    <row r="44" spans="1:12">
      <c r="A44" s="1342" t="s">
        <v>666</v>
      </c>
      <c r="B44" s="1342"/>
      <c r="C44" s="1342"/>
      <c r="D44" s="1342"/>
      <c r="E44" s="1342"/>
      <c r="F44" s="1342"/>
      <c r="G44" s="1342"/>
      <c r="H44" s="1342"/>
      <c r="I44" s="1342"/>
      <c r="J44" s="1342"/>
      <c r="K44" s="1342"/>
      <c r="L44" s="196"/>
    </row>
    <row r="45" spans="1:12" s="198" customFormat="1" ht="24">
      <c r="A45" s="395" t="s">
        <v>667</v>
      </c>
      <c r="B45" s="393" t="s">
        <v>768</v>
      </c>
      <c r="C45" s="393" t="s">
        <v>769</v>
      </c>
      <c r="D45" s="393" t="s">
        <v>744</v>
      </c>
      <c r="E45" s="393" t="s">
        <v>770</v>
      </c>
      <c r="F45" s="393" t="s">
        <v>771</v>
      </c>
      <c r="G45" s="393" t="s">
        <v>772</v>
      </c>
      <c r="H45" s="393" t="s">
        <v>773</v>
      </c>
      <c r="I45" s="393" t="s">
        <v>774</v>
      </c>
      <c r="J45" s="393" t="s">
        <v>775</v>
      </c>
      <c r="K45" s="394" t="s">
        <v>776</v>
      </c>
      <c r="L45" s="197"/>
    </row>
    <row r="46" spans="1:12" ht="24">
      <c r="A46" s="910" t="s">
        <v>678</v>
      </c>
      <c r="B46" s="913" t="s">
        <v>777</v>
      </c>
      <c r="C46" s="913" t="s">
        <v>778</v>
      </c>
      <c r="D46" s="915" t="s">
        <v>150</v>
      </c>
      <c r="E46" s="913" t="s">
        <v>779</v>
      </c>
      <c r="F46" s="913" t="s">
        <v>780</v>
      </c>
      <c r="G46" s="913" t="s">
        <v>781</v>
      </c>
      <c r="H46" s="913" t="s">
        <v>782</v>
      </c>
      <c r="I46" s="915" t="s">
        <v>150</v>
      </c>
      <c r="J46" s="913" t="s">
        <v>783</v>
      </c>
      <c r="K46" s="916" t="s">
        <v>150</v>
      </c>
      <c r="L46" s="196"/>
    </row>
    <row r="47" spans="1:12" s="198" customFormat="1" ht="24">
      <c r="A47" s="395" t="s">
        <v>686</v>
      </c>
      <c r="B47" s="394" t="s">
        <v>784</v>
      </c>
      <c r="C47" s="397" t="s">
        <v>150</v>
      </c>
      <c r="D47" s="397" t="s">
        <v>150</v>
      </c>
      <c r="E47" s="397" t="s">
        <v>150</v>
      </c>
      <c r="F47" s="397" t="s">
        <v>150</v>
      </c>
      <c r="G47" s="397" t="s">
        <v>150</v>
      </c>
      <c r="H47" s="397" t="s">
        <v>150</v>
      </c>
      <c r="I47" s="397" t="s">
        <v>150</v>
      </c>
      <c r="J47" s="397" t="s">
        <v>150</v>
      </c>
      <c r="K47" s="398" t="s">
        <v>150</v>
      </c>
      <c r="L47" s="197"/>
    </row>
    <row r="48" spans="1:12" s="198" customFormat="1" ht="24">
      <c r="A48" s="910" t="s">
        <v>688</v>
      </c>
      <c r="B48" s="913" t="s">
        <v>785</v>
      </c>
      <c r="C48" s="915" t="s">
        <v>150</v>
      </c>
      <c r="D48" s="915" t="s">
        <v>150</v>
      </c>
      <c r="E48" s="913" t="s">
        <v>786</v>
      </c>
      <c r="F48" s="915" t="s">
        <v>150</v>
      </c>
      <c r="G48" s="915" t="s">
        <v>150</v>
      </c>
      <c r="H48" s="915" t="s">
        <v>150</v>
      </c>
      <c r="I48" s="915" t="s">
        <v>150</v>
      </c>
      <c r="J48" s="913" t="s">
        <v>787</v>
      </c>
      <c r="K48" s="916" t="s">
        <v>150</v>
      </c>
      <c r="L48" s="197"/>
    </row>
    <row r="49" spans="1:12" ht="24">
      <c r="A49" s="395" t="s">
        <v>692</v>
      </c>
      <c r="B49" s="393" t="s">
        <v>788</v>
      </c>
      <c r="C49" s="397" t="s">
        <v>150</v>
      </c>
      <c r="D49" s="397" t="s">
        <v>150</v>
      </c>
      <c r="E49" s="397" t="s">
        <v>150</v>
      </c>
      <c r="F49" s="397" t="s">
        <v>150</v>
      </c>
      <c r="G49" s="397" t="s">
        <v>150</v>
      </c>
      <c r="H49" s="397" t="s">
        <v>150</v>
      </c>
      <c r="I49" s="397" t="s">
        <v>150</v>
      </c>
      <c r="J49" s="397" t="s">
        <v>150</v>
      </c>
      <c r="K49" s="398" t="s">
        <v>150</v>
      </c>
      <c r="L49" s="196"/>
    </row>
    <row r="50" spans="1:12" s="198" customFormat="1" ht="24">
      <c r="A50" s="918" t="s">
        <v>694</v>
      </c>
      <c r="B50" s="913" t="s">
        <v>789</v>
      </c>
      <c r="C50" s="915" t="s">
        <v>150</v>
      </c>
      <c r="D50" s="915" t="s">
        <v>150</v>
      </c>
      <c r="E50" s="915" t="s">
        <v>150</v>
      </c>
      <c r="F50" s="915" t="s">
        <v>150</v>
      </c>
      <c r="G50" s="915" t="s">
        <v>150</v>
      </c>
      <c r="H50" s="915" t="s">
        <v>150</v>
      </c>
      <c r="I50" s="915" t="s">
        <v>150</v>
      </c>
      <c r="J50" s="915" t="s">
        <v>150</v>
      </c>
      <c r="K50" s="916" t="s">
        <v>150</v>
      </c>
      <c r="L50" s="197"/>
    </row>
    <row r="51" spans="1:12">
      <c r="A51" s="965" t="s">
        <v>399</v>
      </c>
      <c r="B51" s="966">
        <v>5911</v>
      </c>
      <c r="C51" s="966">
        <v>1768</v>
      </c>
      <c r="D51" s="967">
        <v>204</v>
      </c>
      <c r="E51" s="966">
        <v>714</v>
      </c>
      <c r="F51" s="967">
        <v>509</v>
      </c>
      <c r="G51" s="966">
        <v>1282</v>
      </c>
      <c r="H51" s="967">
        <v>376</v>
      </c>
      <c r="I51" s="967">
        <v>151</v>
      </c>
      <c r="J51" s="966">
        <v>758</v>
      </c>
      <c r="K51" s="968">
        <v>125</v>
      </c>
      <c r="L51" s="196"/>
    </row>
    <row r="52" spans="1:12" ht="51.75" customHeight="1">
      <c r="A52" s="1341" t="s">
        <v>999</v>
      </c>
      <c r="B52" s="1341"/>
      <c r="C52" s="1341"/>
      <c r="D52" s="1341"/>
      <c r="E52" s="1341"/>
      <c r="F52" s="1341"/>
      <c r="G52" s="1341"/>
      <c r="H52" s="1341"/>
      <c r="I52" s="1341"/>
      <c r="J52" s="1341"/>
      <c r="K52" s="1341"/>
      <c r="L52" s="196"/>
    </row>
    <row r="53" spans="1:12">
      <c r="A53" s="200"/>
      <c r="B53" s="201"/>
      <c r="C53" s="201"/>
      <c r="D53" s="201"/>
      <c r="E53" s="201"/>
      <c r="F53" s="201"/>
      <c r="G53" s="201"/>
      <c r="H53" s="201"/>
      <c r="I53" s="201"/>
      <c r="J53" s="201"/>
      <c r="K53" s="201"/>
      <c r="L53" s="196"/>
    </row>
  </sheetData>
  <mergeCells count="14">
    <mergeCell ref="A14:K14"/>
    <mergeCell ref="A2:K2"/>
    <mergeCell ref="B5:K5"/>
    <mergeCell ref="A6:K6"/>
    <mergeCell ref="A8:K8"/>
    <mergeCell ref="A11:K11"/>
    <mergeCell ref="B3:K3"/>
    <mergeCell ref="A52:K52"/>
    <mergeCell ref="A21:K21"/>
    <mergeCell ref="A29:K29"/>
    <mergeCell ref="A31:K31"/>
    <mergeCell ref="A34:K34"/>
    <mergeCell ref="A37:K37"/>
    <mergeCell ref="A44:K44"/>
  </mergeCells>
  <hyperlinks>
    <hyperlink ref="A1" location="Inhalt!A1" display="Zurück zum Inhalt"/>
  </hyperlinks>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K49"/>
  <sheetViews>
    <sheetView workbookViewId="0">
      <selection activeCell="B4" sqref="B4:K4"/>
    </sheetView>
  </sheetViews>
  <sheetFormatPr baseColWidth="10" defaultRowHeight="15"/>
  <cols>
    <col min="1" max="1" width="44.5703125" customWidth="1"/>
    <col min="2" max="2" width="10.28515625" customWidth="1"/>
    <col min="3" max="3" width="3.28515625" style="152" customWidth="1"/>
    <col min="4" max="4" width="10.28515625" customWidth="1"/>
    <col min="5" max="5" width="3.28515625" style="152" customWidth="1"/>
    <col min="6" max="6" width="10.28515625" customWidth="1"/>
    <col min="7" max="7" width="3.28515625" style="152" customWidth="1"/>
    <col min="8" max="8" width="10.28515625" customWidth="1"/>
    <col min="9" max="9" width="3.28515625" style="152" customWidth="1"/>
    <col min="10" max="10" width="10.28515625" customWidth="1"/>
    <col min="11" max="11" width="3.28515625" style="152" customWidth="1"/>
  </cols>
  <sheetData>
    <row r="1" spans="1:11" ht="25.5" customHeight="1">
      <c r="A1" s="963" t="s">
        <v>248</v>
      </c>
      <c r="B1" s="132"/>
    </row>
    <row r="2" spans="1:11" ht="15" customHeight="1">
      <c r="A2" s="1135" t="s">
        <v>790</v>
      </c>
      <c r="B2" s="1135"/>
      <c r="C2" s="1135"/>
      <c r="D2" s="1135"/>
      <c r="E2" s="1135"/>
      <c r="F2" s="1135"/>
      <c r="G2" s="1135"/>
      <c r="H2" s="1135"/>
      <c r="I2" s="1135"/>
      <c r="J2" s="1135"/>
      <c r="K2" s="1135"/>
    </row>
    <row r="3" spans="1:11">
      <c r="A3" s="1281"/>
      <c r="B3" s="1281"/>
      <c r="C3" s="1281"/>
      <c r="D3" s="1281"/>
      <c r="E3" s="1281"/>
      <c r="F3" s="1281"/>
      <c r="G3" s="1281"/>
      <c r="H3" s="1281"/>
      <c r="I3" s="1281"/>
      <c r="J3" s="1281"/>
      <c r="K3" s="1281"/>
    </row>
    <row r="4" spans="1:11">
      <c r="A4" s="1305" t="s">
        <v>440</v>
      </c>
      <c r="B4" s="1348" t="s">
        <v>791</v>
      </c>
      <c r="C4" s="1349"/>
      <c r="D4" s="1349"/>
      <c r="E4" s="1349"/>
      <c r="F4" s="1349"/>
      <c r="G4" s="1349"/>
      <c r="H4" s="1349"/>
      <c r="I4" s="1349"/>
      <c r="J4" s="1349"/>
      <c r="K4" s="1349"/>
    </row>
    <row r="5" spans="1:11">
      <c r="A5" s="1306"/>
      <c r="B5" s="1188" t="s">
        <v>442</v>
      </c>
      <c r="C5" s="1299"/>
      <c r="D5" s="1188" t="s">
        <v>443</v>
      </c>
      <c r="E5" s="1299"/>
      <c r="F5" s="1188" t="s">
        <v>444</v>
      </c>
      <c r="G5" s="1299"/>
      <c r="H5" s="1188" t="s">
        <v>445</v>
      </c>
      <c r="I5" s="1299"/>
      <c r="J5" s="1188" t="s">
        <v>446</v>
      </c>
      <c r="K5" s="1310"/>
    </row>
    <row r="6" spans="1:11" ht="12.75" customHeight="1">
      <c r="A6" s="1306"/>
      <c r="B6" s="1300" t="s">
        <v>792</v>
      </c>
      <c r="C6" s="1301"/>
      <c r="D6" s="1301"/>
      <c r="E6" s="1301"/>
      <c r="F6" s="1301"/>
      <c r="G6" s="1301"/>
      <c r="H6" s="1301"/>
      <c r="I6" s="1301"/>
      <c r="J6" s="1301"/>
      <c r="K6" s="1301"/>
    </row>
    <row r="7" spans="1:11" ht="12.75" customHeight="1">
      <c r="A7" s="1296" t="s">
        <v>450</v>
      </c>
      <c r="B7" s="1296"/>
      <c r="C7" s="1296"/>
      <c r="D7" s="1296"/>
      <c r="E7" s="1296"/>
      <c r="F7" s="1296"/>
      <c r="G7" s="1296"/>
      <c r="H7" s="1296"/>
      <c r="I7" s="1296"/>
      <c r="J7" s="1296"/>
      <c r="K7" s="1296"/>
    </row>
    <row r="8" spans="1:11" ht="12.75" customHeight="1">
      <c r="A8" s="136" t="s">
        <v>451</v>
      </c>
      <c r="B8" s="137"/>
      <c r="C8" s="138"/>
      <c r="D8" s="137"/>
      <c r="E8" s="138"/>
      <c r="F8" s="137"/>
      <c r="G8" s="138"/>
      <c r="H8" s="137"/>
      <c r="I8" s="138"/>
      <c r="J8" s="137"/>
      <c r="K8" s="139"/>
    </row>
    <row r="9" spans="1:11" ht="12.75" customHeight="1">
      <c r="A9" s="869" t="s">
        <v>7</v>
      </c>
      <c r="B9" s="876">
        <v>6.8780000000000001</v>
      </c>
      <c r="C9" s="875" t="s">
        <v>319</v>
      </c>
      <c r="D9" s="876">
        <v>6.8840000000000003</v>
      </c>
      <c r="E9" s="875" t="s">
        <v>319</v>
      </c>
      <c r="F9" s="876">
        <v>6.8529999999999998</v>
      </c>
      <c r="G9" s="875" t="s">
        <v>319</v>
      </c>
      <c r="H9" s="876">
        <v>6.9459999999999997</v>
      </c>
      <c r="I9" s="871" t="s">
        <v>319</v>
      </c>
      <c r="J9" s="870">
        <v>5.82</v>
      </c>
      <c r="K9" s="872" t="s">
        <v>319</v>
      </c>
    </row>
    <row r="10" spans="1:11" ht="22.5" customHeight="1">
      <c r="A10" s="136" t="s">
        <v>452</v>
      </c>
      <c r="B10" s="202"/>
      <c r="C10" s="203"/>
      <c r="D10" s="202"/>
      <c r="E10" s="203"/>
      <c r="F10" s="202"/>
      <c r="G10" s="203"/>
      <c r="H10" s="202"/>
      <c r="I10" s="138"/>
      <c r="J10" s="140"/>
      <c r="K10" s="139"/>
    </row>
    <row r="11" spans="1:11" ht="12.75" customHeight="1">
      <c r="A11" s="873" t="s">
        <v>558</v>
      </c>
      <c r="B11" s="876">
        <v>1.9119999999999999</v>
      </c>
      <c r="C11" s="875" t="s">
        <v>319</v>
      </c>
      <c r="D11" s="876">
        <v>1.9219999999999999</v>
      </c>
      <c r="E11" s="875" t="s">
        <v>319</v>
      </c>
      <c r="F11" s="876">
        <v>0.65300000000000002</v>
      </c>
      <c r="G11" s="875" t="s">
        <v>319</v>
      </c>
      <c r="H11" s="876">
        <v>0.60699999999999998</v>
      </c>
      <c r="I11" s="871" t="s">
        <v>319</v>
      </c>
      <c r="J11" s="876">
        <v>0.59299999999999997</v>
      </c>
      <c r="K11" s="872" t="s">
        <v>319</v>
      </c>
    </row>
    <row r="12" spans="1:11" ht="12.75" customHeight="1">
      <c r="A12" s="136" t="s">
        <v>453</v>
      </c>
      <c r="B12" s="202"/>
      <c r="C12" s="203"/>
      <c r="D12" s="202"/>
      <c r="E12" s="203"/>
      <c r="F12" s="202"/>
      <c r="G12" s="203"/>
      <c r="H12" s="202"/>
      <c r="I12" s="138"/>
      <c r="J12" s="140"/>
      <c r="K12" s="139"/>
    </row>
    <row r="13" spans="1:11" ht="12.75" customHeight="1">
      <c r="A13" s="920" t="s">
        <v>454</v>
      </c>
      <c r="B13" s="876">
        <v>-2.774</v>
      </c>
      <c r="C13" s="875" t="s">
        <v>319</v>
      </c>
      <c r="D13" s="876">
        <v>-1.5669999999999999</v>
      </c>
      <c r="E13" s="875" t="s">
        <v>455</v>
      </c>
      <c r="F13" s="876">
        <v>5.5E-2</v>
      </c>
      <c r="G13" s="875"/>
      <c r="H13" s="876">
        <v>-0.20599999999999999</v>
      </c>
      <c r="I13" s="875"/>
      <c r="J13" s="876">
        <v>0.217</v>
      </c>
      <c r="K13" s="921"/>
    </row>
    <row r="14" spans="1:11" ht="12.75" customHeight="1">
      <c r="A14" s="204" t="s">
        <v>793</v>
      </c>
      <c r="B14" s="202">
        <v>-3.7709999999999999</v>
      </c>
      <c r="C14" s="203" t="s">
        <v>319</v>
      </c>
      <c r="D14" s="202">
        <v>-3.218</v>
      </c>
      <c r="E14" s="203" t="s">
        <v>319</v>
      </c>
      <c r="F14" s="202">
        <v>-1.163</v>
      </c>
      <c r="G14" s="203" t="s">
        <v>320</v>
      </c>
      <c r="H14" s="202">
        <v>-1.081</v>
      </c>
      <c r="I14" s="203" t="s">
        <v>320</v>
      </c>
      <c r="J14" s="202">
        <v>-1.236</v>
      </c>
      <c r="K14" s="205" t="s">
        <v>320</v>
      </c>
    </row>
    <row r="15" spans="1:11" ht="12.75" customHeight="1">
      <c r="A15" s="920" t="s">
        <v>102</v>
      </c>
      <c r="B15" s="876">
        <v>-1.294</v>
      </c>
      <c r="C15" s="875" t="s">
        <v>455</v>
      </c>
      <c r="D15" s="876">
        <v>-1.286</v>
      </c>
      <c r="E15" s="875" t="s">
        <v>455</v>
      </c>
      <c r="F15" s="876">
        <v>-0.68700000000000006</v>
      </c>
      <c r="G15" s="875"/>
      <c r="H15" s="876">
        <v>-0.66400000000000003</v>
      </c>
      <c r="I15" s="875"/>
      <c r="J15" s="876">
        <v>-0.69299999999999995</v>
      </c>
      <c r="K15" s="921"/>
    </row>
    <row r="16" spans="1:11" ht="12.75" customHeight="1">
      <c r="A16" s="205" t="s">
        <v>457</v>
      </c>
      <c r="B16" s="147">
        <v>-0.79200000000000004</v>
      </c>
      <c r="C16" s="148" t="s">
        <v>319</v>
      </c>
      <c r="D16" s="147">
        <v>-0.79</v>
      </c>
      <c r="E16" s="148" t="s">
        <v>319</v>
      </c>
      <c r="F16" s="147">
        <v>-0.312</v>
      </c>
      <c r="G16" s="148" t="s">
        <v>319</v>
      </c>
      <c r="H16" s="147">
        <v>-0.29699999999999999</v>
      </c>
      <c r="I16" s="148" t="s">
        <v>319</v>
      </c>
      <c r="J16" s="147">
        <v>-0.22600000000000001</v>
      </c>
      <c r="K16" s="206" t="s">
        <v>319</v>
      </c>
    </row>
    <row r="17" spans="1:11" ht="12.75" customHeight="1">
      <c r="A17" s="1350" t="s">
        <v>182</v>
      </c>
      <c r="B17" s="1350"/>
      <c r="C17" s="1350"/>
      <c r="D17" s="1350"/>
      <c r="E17" s="1350"/>
      <c r="F17" s="1350"/>
      <c r="G17" s="1350"/>
      <c r="H17" s="1350"/>
      <c r="I17" s="1350"/>
      <c r="J17" s="1350"/>
      <c r="K17" s="1350"/>
    </row>
    <row r="18" spans="1:11" ht="12.75" customHeight="1">
      <c r="A18" s="207" t="s">
        <v>794</v>
      </c>
      <c r="B18" s="149"/>
      <c r="C18" s="203"/>
      <c r="D18" s="208"/>
      <c r="E18" s="203"/>
      <c r="F18" s="208"/>
      <c r="G18" s="203"/>
      <c r="H18" s="208"/>
      <c r="I18" s="203"/>
      <c r="J18" s="208"/>
      <c r="K18" s="205"/>
    </row>
    <row r="19" spans="1:11" ht="12.75" customHeight="1">
      <c r="A19" s="920" t="s">
        <v>795</v>
      </c>
      <c r="B19" s="922"/>
      <c r="C19" s="875"/>
      <c r="D19" s="876">
        <v>-2.68</v>
      </c>
      <c r="E19" s="875" t="s">
        <v>319</v>
      </c>
      <c r="F19" s="876">
        <v>-2.4390000000000001</v>
      </c>
      <c r="G19" s="875" t="s">
        <v>319</v>
      </c>
      <c r="H19" s="876">
        <v>-2.1880000000000002</v>
      </c>
      <c r="I19" s="875" t="s">
        <v>455</v>
      </c>
      <c r="J19" s="876">
        <v>-2.4729999999999999</v>
      </c>
      <c r="K19" s="923" t="s">
        <v>319</v>
      </c>
    </row>
    <row r="20" spans="1:11" ht="12.75" customHeight="1">
      <c r="A20" s="1350" t="s">
        <v>796</v>
      </c>
      <c r="B20" s="1350"/>
      <c r="C20" s="1350"/>
      <c r="D20" s="1350"/>
      <c r="E20" s="1350"/>
      <c r="F20" s="1350"/>
      <c r="G20" s="1350"/>
      <c r="H20" s="1350"/>
      <c r="I20" s="1350"/>
      <c r="J20" s="1350"/>
      <c r="K20" s="1350"/>
    </row>
    <row r="21" spans="1:11" ht="12.75" customHeight="1">
      <c r="A21" s="207" t="s">
        <v>797</v>
      </c>
      <c r="B21" s="149"/>
      <c r="C21" s="203"/>
      <c r="D21" s="149"/>
      <c r="E21" s="203"/>
      <c r="F21" s="208"/>
      <c r="G21" s="203"/>
      <c r="H21" s="208"/>
      <c r="I21" s="203"/>
      <c r="J21" s="208"/>
      <c r="K21" s="205"/>
    </row>
    <row r="22" spans="1:11" ht="12.75" customHeight="1">
      <c r="A22" s="920" t="s">
        <v>798</v>
      </c>
      <c r="B22" s="922"/>
      <c r="C22" s="875"/>
      <c r="D22" s="922"/>
      <c r="E22" s="875"/>
      <c r="F22" s="876">
        <v>4.992</v>
      </c>
      <c r="G22" s="875" t="s">
        <v>319</v>
      </c>
      <c r="H22" s="876">
        <v>4.7089999999999996</v>
      </c>
      <c r="I22" s="875" t="s">
        <v>319</v>
      </c>
      <c r="J22" s="876">
        <v>4.8330000000000002</v>
      </c>
      <c r="K22" s="921" t="s">
        <v>319</v>
      </c>
    </row>
    <row r="23" spans="1:11" ht="12.75" customHeight="1">
      <c r="A23" s="207" t="s">
        <v>799</v>
      </c>
      <c r="B23" s="149"/>
      <c r="C23" s="203"/>
      <c r="D23" s="149"/>
      <c r="E23" s="203"/>
      <c r="F23" s="202">
        <v>0.88400000000000001</v>
      </c>
      <c r="G23" s="203" t="s">
        <v>455</v>
      </c>
      <c r="H23" s="202">
        <v>0.85499999999999998</v>
      </c>
      <c r="I23" s="203" t="s">
        <v>455</v>
      </c>
      <c r="J23" s="202">
        <v>0.53400000000000003</v>
      </c>
      <c r="K23" s="205"/>
    </row>
    <row r="24" spans="1:11" ht="12.75" customHeight="1">
      <c r="A24" s="924" t="s">
        <v>178</v>
      </c>
      <c r="B24" s="922"/>
      <c r="C24" s="875"/>
      <c r="D24" s="922"/>
      <c r="E24" s="875"/>
      <c r="F24" s="876">
        <v>-3.879</v>
      </c>
      <c r="G24" s="875" t="s">
        <v>319</v>
      </c>
      <c r="H24" s="876">
        <v>-3.6880000000000002</v>
      </c>
      <c r="I24" s="875" t="s">
        <v>319</v>
      </c>
      <c r="J24" s="876">
        <v>-4.2389999999999999</v>
      </c>
      <c r="K24" s="872" t="s">
        <v>319</v>
      </c>
    </row>
    <row r="25" spans="1:11" ht="12.75" customHeight="1">
      <c r="A25" s="207" t="s">
        <v>800</v>
      </c>
      <c r="B25" s="149"/>
      <c r="C25" s="203"/>
      <c r="D25" s="149"/>
      <c r="E25" s="203"/>
      <c r="F25" s="202">
        <v>-2.226</v>
      </c>
      <c r="G25" s="203" t="s">
        <v>319</v>
      </c>
      <c r="H25" s="202">
        <v>-2.2610000000000001</v>
      </c>
      <c r="I25" s="203" t="s">
        <v>319</v>
      </c>
      <c r="J25" s="202">
        <v>-1.667</v>
      </c>
      <c r="K25" s="144" t="s">
        <v>319</v>
      </c>
    </row>
    <row r="26" spans="1:11" ht="12.75" customHeight="1">
      <c r="A26" s="1350" t="s">
        <v>801</v>
      </c>
      <c r="B26" s="1350"/>
      <c r="C26" s="1350"/>
      <c r="D26" s="1350"/>
      <c r="E26" s="1350"/>
      <c r="F26" s="1350"/>
      <c r="G26" s="1350"/>
      <c r="H26" s="1350"/>
      <c r="I26" s="1350"/>
      <c r="J26" s="1350"/>
      <c r="K26" s="1350"/>
    </row>
    <row r="27" spans="1:11" ht="12.75" customHeight="1">
      <c r="A27" s="205" t="s">
        <v>802</v>
      </c>
      <c r="B27" s="149"/>
      <c r="C27" s="203"/>
      <c r="D27" s="149"/>
      <c r="E27" s="203"/>
      <c r="F27" s="149"/>
      <c r="G27" s="203"/>
      <c r="H27" s="149">
        <v>8.6999999999999994E-2</v>
      </c>
      <c r="I27" s="203" t="s">
        <v>319</v>
      </c>
      <c r="J27" s="202">
        <v>0.105</v>
      </c>
      <c r="K27" s="139" t="s">
        <v>319</v>
      </c>
    </row>
    <row r="28" spans="1:11" ht="12.75" customHeight="1">
      <c r="A28" s="1350" t="s">
        <v>803</v>
      </c>
      <c r="B28" s="1350"/>
      <c r="C28" s="1350"/>
      <c r="D28" s="1350"/>
      <c r="E28" s="1350"/>
      <c r="F28" s="1350"/>
      <c r="G28" s="1350"/>
      <c r="H28" s="1350"/>
      <c r="I28" s="1350"/>
      <c r="J28" s="1350"/>
      <c r="K28" s="1350"/>
    </row>
    <row r="29" spans="1:11" ht="12.75" customHeight="1">
      <c r="A29" s="205" t="s">
        <v>804</v>
      </c>
      <c r="B29" s="149"/>
      <c r="C29" s="203"/>
      <c r="D29" s="149"/>
      <c r="E29" s="203"/>
      <c r="F29" s="149"/>
      <c r="G29" s="203"/>
      <c r="H29" s="149"/>
      <c r="I29" s="203"/>
      <c r="J29" s="202"/>
      <c r="K29" s="139"/>
    </row>
    <row r="30" spans="1:11">
      <c r="A30" s="921" t="s">
        <v>805</v>
      </c>
      <c r="B30" s="922"/>
      <c r="C30" s="875"/>
      <c r="D30" s="922"/>
      <c r="E30" s="875"/>
      <c r="F30" s="922"/>
      <c r="G30" s="875"/>
      <c r="H30" s="922"/>
      <c r="I30" s="875"/>
      <c r="J30" s="876">
        <v>0.97399999999999998</v>
      </c>
      <c r="K30" s="872" t="s">
        <v>319</v>
      </c>
    </row>
    <row r="31" spans="1:11" ht="12.75" customHeight="1">
      <c r="A31" s="205" t="s">
        <v>806</v>
      </c>
      <c r="B31" s="149"/>
      <c r="C31" s="203"/>
      <c r="D31" s="149"/>
      <c r="E31" s="203"/>
      <c r="F31" s="149"/>
      <c r="G31" s="203"/>
      <c r="H31" s="149"/>
      <c r="I31" s="203"/>
      <c r="J31" s="202">
        <v>4.4400000000000004</v>
      </c>
      <c r="K31" s="139" t="s">
        <v>319</v>
      </c>
    </row>
    <row r="32" spans="1:11">
      <c r="A32" s="921" t="s">
        <v>807</v>
      </c>
      <c r="B32" s="922"/>
      <c r="C32" s="875"/>
      <c r="D32" s="922"/>
      <c r="E32" s="875"/>
      <c r="F32" s="922"/>
      <c r="G32" s="875"/>
      <c r="H32" s="922"/>
      <c r="I32" s="875"/>
      <c r="J32" s="876">
        <v>1.472</v>
      </c>
      <c r="K32" s="872" t="s">
        <v>319</v>
      </c>
    </row>
    <row r="33" spans="1:11" s="150" customFormat="1">
      <c r="A33" s="205" t="s">
        <v>808</v>
      </c>
      <c r="B33" s="149"/>
      <c r="C33" s="203"/>
      <c r="D33" s="149"/>
      <c r="E33" s="203"/>
      <c r="F33" s="149"/>
      <c r="G33" s="203"/>
      <c r="H33" s="149"/>
      <c r="I33" s="203"/>
      <c r="J33" s="149">
        <v>2.7949999999999999</v>
      </c>
      <c r="K33" s="139" t="s">
        <v>319</v>
      </c>
    </row>
    <row r="34" spans="1:11">
      <c r="A34" s="921" t="s">
        <v>809</v>
      </c>
      <c r="B34" s="922"/>
      <c r="C34" s="875"/>
      <c r="D34" s="922"/>
      <c r="E34" s="875"/>
      <c r="F34" s="922"/>
      <c r="G34" s="875"/>
      <c r="H34" s="922"/>
      <c r="I34" s="875"/>
      <c r="J34" s="876">
        <v>5.0919999999999996</v>
      </c>
      <c r="K34" s="872" t="s">
        <v>319</v>
      </c>
    </row>
    <row r="35" spans="1:11">
      <c r="A35" s="206" t="s">
        <v>810</v>
      </c>
      <c r="B35" s="209"/>
      <c r="C35" s="148"/>
      <c r="D35" s="209"/>
      <c r="E35" s="148"/>
      <c r="F35" s="209"/>
      <c r="G35" s="148"/>
      <c r="H35" s="209"/>
      <c r="I35" s="148"/>
      <c r="J35" s="147">
        <v>0.70299999999999996</v>
      </c>
      <c r="K35" s="144"/>
    </row>
    <row r="36" spans="1:11">
      <c r="A36" s="210" t="s">
        <v>811</v>
      </c>
      <c r="B36" s="137">
        <v>114.15</v>
      </c>
      <c r="C36" s="138" t="s">
        <v>319</v>
      </c>
      <c r="D36" s="149">
        <v>114.1</v>
      </c>
      <c r="E36" s="138" t="s">
        <v>319</v>
      </c>
      <c r="F36" s="137">
        <v>112.95</v>
      </c>
      <c r="G36" s="138" t="s">
        <v>319</v>
      </c>
      <c r="H36" s="149">
        <v>108.87</v>
      </c>
      <c r="I36" s="138" t="s">
        <v>319</v>
      </c>
      <c r="J36" s="202">
        <v>104.7</v>
      </c>
      <c r="K36" s="139" t="s">
        <v>319</v>
      </c>
    </row>
    <row r="37" spans="1:11" ht="12.75" customHeight="1">
      <c r="A37" s="872" t="s">
        <v>161</v>
      </c>
      <c r="B37" s="1352">
        <v>5489</v>
      </c>
      <c r="C37" s="1353"/>
      <c r="D37" s="1352">
        <v>5489</v>
      </c>
      <c r="E37" s="1353"/>
      <c r="F37" s="1352">
        <v>5489</v>
      </c>
      <c r="G37" s="1353"/>
      <c r="H37" s="1352">
        <v>5489</v>
      </c>
      <c r="I37" s="1353"/>
      <c r="J37" s="1352">
        <v>5489</v>
      </c>
      <c r="K37" s="1354"/>
    </row>
    <row r="38" spans="1:11" ht="12.75" customHeight="1">
      <c r="A38" s="144" t="s">
        <v>812</v>
      </c>
      <c r="B38" s="1307">
        <v>0.15</v>
      </c>
      <c r="C38" s="1308"/>
      <c r="D38" s="1307">
        <v>0.15</v>
      </c>
      <c r="E38" s="1308"/>
      <c r="F38" s="1307">
        <v>0.33</v>
      </c>
      <c r="G38" s="1308"/>
      <c r="H38" s="1307">
        <v>0.34</v>
      </c>
      <c r="I38" s="1308"/>
      <c r="J38" s="1307">
        <v>0.37</v>
      </c>
      <c r="K38" s="1309"/>
    </row>
    <row r="39" spans="1:11" ht="36.75" customHeight="1">
      <c r="A39" s="1295" t="s">
        <v>813</v>
      </c>
      <c r="B39" s="1295"/>
      <c r="C39" s="1295"/>
      <c r="D39" s="1295"/>
      <c r="E39" s="1295"/>
      <c r="F39" s="1295"/>
      <c r="G39" s="1295"/>
      <c r="H39" s="1295"/>
      <c r="I39" s="1295"/>
      <c r="J39" s="1295"/>
      <c r="K39" s="211"/>
    </row>
    <row r="40" spans="1:11" ht="12" customHeight="1">
      <c r="A40" s="1351" t="s">
        <v>574</v>
      </c>
      <c r="B40" s="1351"/>
      <c r="C40" s="1351"/>
      <c r="D40" s="1351"/>
      <c r="E40" s="1351"/>
      <c r="F40" s="1351"/>
      <c r="G40" s="1351"/>
      <c r="H40" s="1351"/>
      <c r="I40" s="1351"/>
      <c r="J40" s="1351"/>
      <c r="K40" s="1351"/>
    </row>
    <row r="41" spans="1:11" ht="37.5" customHeight="1">
      <c r="A41" s="1351" t="s">
        <v>814</v>
      </c>
      <c r="B41" s="1351"/>
      <c r="C41" s="1351"/>
      <c r="D41" s="1351"/>
      <c r="E41" s="1351"/>
      <c r="F41" s="1351"/>
      <c r="G41" s="1351"/>
      <c r="H41" s="1351"/>
      <c r="I41" s="1351"/>
      <c r="J41" s="1351"/>
      <c r="K41" s="1351"/>
    </row>
    <row r="42" spans="1:11" ht="12" customHeight="1">
      <c r="A42" s="1351" t="s">
        <v>815</v>
      </c>
      <c r="B42" s="1351"/>
      <c r="C42" s="1351"/>
      <c r="D42" s="1351"/>
      <c r="E42" s="1351"/>
      <c r="F42" s="1351"/>
      <c r="G42" s="1351"/>
      <c r="H42" s="1351"/>
      <c r="I42" s="1351"/>
      <c r="J42" s="1351"/>
      <c r="K42" s="1351"/>
    </row>
    <row r="43" spans="1:11" ht="12" customHeight="1">
      <c r="A43" s="1351"/>
      <c r="B43" s="1351"/>
      <c r="C43" s="1351"/>
      <c r="D43" s="1351"/>
      <c r="E43" s="1351"/>
      <c r="F43" s="1351"/>
      <c r="G43" s="1351"/>
      <c r="H43" s="1351"/>
      <c r="I43" s="1351"/>
      <c r="J43" s="1351"/>
      <c r="K43" s="1351"/>
    </row>
    <row r="44" spans="1:11" ht="21" customHeight="1">
      <c r="A44" s="1351"/>
      <c r="B44" s="1351"/>
      <c r="C44" s="1351"/>
      <c r="D44" s="1351"/>
      <c r="E44" s="1351"/>
      <c r="F44" s="1351"/>
      <c r="G44" s="1351"/>
      <c r="H44" s="1351"/>
      <c r="I44" s="1351"/>
      <c r="J44" s="1351"/>
      <c r="K44" s="341"/>
    </row>
    <row r="45" spans="1:11" ht="21" customHeight="1">
      <c r="A45" s="1351"/>
      <c r="B45" s="1351"/>
      <c r="C45" s="1351"/>
      <c r="D45" s="1351"/>
      <c r="E45" s="1351"/>
      <c r="F45" s="1351"/>
      <c r="G45" s="1351"/>
      <c r="H45" s="1351"/>
      <c r="I45" s="1351"/>
      <c r="J45" s="1351"/>
      <c r="K45" s="341"/>
    </row>
    <row r="46" spans="1:11" ht="12" customHeight="1">
      <c r="A46" s="1351"/>
      <c r="B46" s="1351"/>
      <c r="C46" s="1351"/>
      <c r="D46" s="1351"/>
      <c r="E46" s="1351"/>
      <c r="F46" s="1351"/>
      <c r="G46" s="1351"/>
      <c r="H46" s="1351"/>
      <c r="I46" s="1351"/>
      <c r="J46" s="1351"/>
      <c r="K46" s="1351"/>
    </row>
    <row r="47" spans="1:11" ht="12" customHeight="1">
      <c r="A47" s="1351"/>
      <c r="B47" s="1351"/>
      <c r="C47" s="1351"/>
      <c r="D47" s="1351"/>
      <c r="E47" s="1351"/>
      <c r="F47" s="1351"/>
      <c r="G47" s="1351"/>
      <c r="H47" s="1351"/>
      <c r="I47" s="1351"/>
      <c r="J47" s="1351"/>
      <c r="K47" s="341"/>
    </row>
    <row r="48" spans="1:11" ht="29.25" customHeight="1">
      <c r="A48" s="1351"/>
      <c r="B48" s="1351"/>
      <c r="C48" s="1351"/>
      <c r="D48" s="1351"/>
      <c r="E48" s="1351"/>
      <c r="F48" s="1351"/>
      <c r="G48" s="1351"/>
      <c r="H48" s="1351"/>
      <c r="I48" s="1351"/>
      <c r="J48" s="1351"/>
      <c r="K48" s="341"/>
    </row>
    <row r="49" spans="1:11">
      <c r="A49" s="341"/>
      <c r="B49" s="2"/>
      <c r="C49" s="151"/>
      <c r="D49" s="2"/>
      <c r="E49" s="151"/>
      <c r="F49" s="2"/>
      <c r="G49" s="151"/>
      <c r="H49" s="2"/>
      <c r="I49" s="151"/>
      <c r="J49" s="2"/>
      <c r="K49" s="151"/>
    </row>
  </sheetData>
  <mergeCells count="34">
    <mergeCell ref="A43:K43"/>
    <mergeCell ref="B38:C38"/>
    <mergeCell ref="D38:E38"/>
    <mergeCell ref="F38:G38"/>
    <mergeCell ref="A47:J47"/>
    <mergeCell ref="A48:J48"/>
    <mergeCell ref="B37:C37"/>
    <mergeCell ref="D37:E37"/>
    <mergeCell ref="F37:G37"/>
    <mergeCell ref="H37:I37"/>
    <mergeCell ref="J37:K37"/>
    <mergeCell ref="A42:K42"/>
    <mergeCell ref="J38:K38"/>
    <mergeCell ref="A39:J39"/>
    <mergeCell ref="B5:C5"/>
    <mergeCell ref="D5:E5"/>
    <mergeCell ref="F5:G5"/>
    <mergeCell ref="H5:I5"/>
    <mergeCell ref="A45:J45"/>
    <mergeCell ref="A46:K46"/>
    <mergeCell ref="A26:K26"/>
    <mergeCell ref="A28:K28"/>
    <mergeCell ref="A40:K40"/>
    <mergeCell ref="A44:J44"/>
    <mergeCell ref="J5:K5"/>
    <mergeCell ref="A2:K3"/>
    <mergeCell ref="B6:K6"/>
    <mergeCell ref="A17:K17"/>
    <mergeCell ref="H38:I38"/>
    <mergeCell ref="A41:K41"/>
    <mergeCell ref="A20:K20"/>
    <mergeCell ref="A7:K7"/>
    <mergeCell ref="A4:A6"/>
    <mergeCell ref="B4:K4"/>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M53"/>
  <sheetViews>
    <sheetView workbookViewId="0"/>
  </sheetViews>
  <sheetFormatPr baseColWidth="10" defaultRowHeight="15"/>
  <cols>
    <col min="1" max="1" width="17.7109375" style="277" customWidth="1"/>
    <col min="5" max="5" width="16.7109375" customWidth="1"/>
    <col min="7" max="7" width="14.7109375" customWidth="1"/>
  </cols>
  <sheetData>
    <row r="1" spans="1:9" ht="25.5" customHeight="1">
      <c r="A1" s="963" t="s">
        <v>248</v>
      </c>
      <c r="B1" s="71"/>
    </row>
    <row r="2" spans="1:9">
      <c r="A2" s="313"/>
      <c r="B2" s="313"/>
      <c r="C2" s="313"/>
      <c r="D2" s="313"/>
      <c r="E2" s="313"/>
      <c r="F2" s="313"/>
      <c r="G2" s="313"/>
      <c r="H2" s="313"/>
      <c r="I2" s="313"/>
    </row>
    <row r="5" spans="1:9" ht="17.25">
      <c r="I5" s="278"/>
    </row>
    <row r="6" spans="1:9" ht="17.25">
      <c r="I6" s="278"/>
    </row>
    <row r="7" spans="1:9" ht="17.25">
      <c r="I7" s="278"/>
    </row>
    <row r="20" spans="1:13">
      <c r="A20" s="177"/>
      <c r="B20" s="177"/>
      <c r="C20" s="177"/>
      <c r="D20" s="177"/>
      <c r="E20" s="177"/>
      <c r="F20" s="177"/>
      <c r="G20" s="177"/>
      <c r="H20" s="177"/>
      <c r="I20" s="177"/>
      <c r="J20" s="177"/>
    </row>
    <row r="21" spans="1:13">
      <c r="A21" s="303"/>
      <c r="B21" s="177"/>
      <c r="C21" s="177"/>
      <c r="D21" s="177"/>
      <c r="E21" s="177"/>
      <c r="F21" s="177"/>
      <c r="G21" s="177"/>
      <c r="H21" s="177"/>
      <c r="I21" s="177"/>
      <c r="J21" s="177"/>
    </row>
    <row r="22" spans="1:13">
      <c r="A22" s="303"/>
      <c r="B22" s="177"/>
      <c r="C22" s="177"/>
      <c r="D22" s="177"/>
      <c r="E22" s="177"/>
      <c r="F22" s="177"/>
      <c r="G22" s="177"/>
      <c r="H22" s="177"/>
      <c r="I22" s="177"/>
      <c r="J22" s="177"/>
    </row>
    <row r="23" spans="1:13">
      <c r="A23" s="303"/>
      <c r="B23" s="177"/>
      <c r="C23" s="177"/>
      <c r="D23" s="177"/>
      <c r="E23" s="177"/>
      <c r="F23" s="177"/>
      <c r="G23" s="177"/>
      <c r="H23" s="177"/>
      <c r="I23" s="177"/>
      <c r="J23" s="177"/>
    </row>
    <row r="24" spans="1:13">
      <c r="A24" s="304"/>
      <c r="B24" s="177"/>
      <c r="C24" s="177"/>
      <c r="D24" s="177"/>
      <c r="E24" s="177"/>
      <c r="F24" s="177"/>
      <c r="G24" s="177"/>
      <c r="H24" s="177"/>
      <c r="I24" s="177"/>
      <c r="J24" s="177"/>
    </row>
    <row r="25" spans="1:13">
      <c r="A25" s="177"/>
      <c r="B25" s="177"/>
      <c r="C25" s="177"/>
      <c r="D25" s="177"/>
      <c r="E25" s="177"/>
      <c r="F25" s="177"/>
      <c r="G25" s="177"/>
      <c r="H25" s="177"/>
      <c r="I25" s="177"/>
      <c r="J25" s="177"/>
    </row>
    <row r="26" spans="1:13">
      <c r="A26" s="177"/>
      <c r="B26" s="177"/>
      <c r="C26" s="177"/>
      <c r="D26" s="177"/>
      <c r="E26" s="177"/>
      <c r="F26" s="177"/>
      <c r="G26" s="177"/>
      <c r="H26" s="177"/>
      <c r="I26" s="177"/>
      <c r="J26" s="177"/>
    </row>
    <row r="27" spans="1:13">
      <c r="A27" s="177"/>
      <c r="B27" s="177"/>
      <c r="C27" s="177"/>
      <c r="D27" s="177"/>
      <c r="E27" s="305"/>
      <c r="F27" s="305"/>
      <c r="G27" s="305"/>
      <c r="H27" s="305"/>
      <c r="I27" s="305"/>
      <c r="J27" s="305"/>
    </row>
    <row r="28" spans="1:13">
      <c r="A28" s="177"/>
      <c r="B28" s="306"/>
      <c r="C28" s="306"/>
      <c r="D28" s="306"/>
      <c r="E28" s="306"/>
      <c r="F28" s="306"/>
      <c r="G28" s="306"/>
      <c r="H28" s="306"/>
      <c r="I28" s="306"/>
      <c r="J28" s="306"/>
      <c r="K28" s="130"/>
      <c r="L28" s="130"/>
      <c r="M28" s="130"/>
    </row>
    <row r="29" spans="1:13" ht="13.9" customHeight="1">
      <c r="A29" s="177"/>
      <c r="B29" s="306"/>
      <c r="C29" s="306"/>
      <c r="D29" s="306"/>
      <c r="E29" s="306"/>
      <c r="F29" s="306"/>
      <c r="G29" s="306"/>
      <c r="H29" s="306"/>
      <c r="I29" s="306"/>
      <c r="J29" s="306"/>
      <c r="K29" s="130"/>
      <c r="L29" s="130"/>
      <c r="M29" s="130"/>
    </row>
    <row r="30" spans="1:13">
      <c r="A30" s="177"/>
      <c r="B30" s="306"/>
      <c r="C30" s="306"/>
      <c r="D30" s="306"/>
      <c r="E30" s="306"/>
      <c r="F30" s="306"/>
      <c r="G30" s="306"/>
      <c r="H30" s="306"/>
      <c r="I30" s="306"/>
      <c r="J30" s="306"/>
      <c r="K30" s="130"/>
      <c r="L30" s="130"/>
      <c r="M30" s="130"/>
    </row>
    <row r="31" spans="1:13">
      <c r="A31" s="177"/>
      <c r="B31" s="177"/>
      <c r="C31" s="177"/>
      <c r="D31" s="177"/>
      <c r="E31" s="177"/>
      <c r="F31" s="177"/>
      <c r="G31" s="177"/>
      <c r="H31" s="177"/>
      <c r="I31" s="177"/>
      <c r="J31" s="177"/>
    </row>
    <row r="32" spans="1:13">
      <c r="A32" s="177"/>
      <c r="B32" s="307"/>
      <c r="C32" s="307"/>
      <c r="D32" s="307"/>
      <c r="E32" s="307"/>
      <c r="F32" s="307"/>
      <c r="G32" s="307"/>
      <c r="H32" s="307"/>
      <c r="I32" s="307"/>
      <c r="J32" s="307"/>
    </row>
    <row r="33" spans="1:10">
      <c r="A33" s="177"/>
      <c r="B33" s="177"/>
      <c r="C33" s="177"/>
      <c r="D33" s="177"/>
      <c r="E33" s="177"/>
      <c r="F33" s="177"/>
      <c r="G33" s="177"/>
      <c r="H33" s="177"/>
      <c r="I33" s="177"/>
      <c r="J33" s="177"/>
    </row>
    <row r="34" spans="1:10">
      <c r="A34" s="177"/>
      <c r="B34" s="307"/>
      <c r="C34" s="177"/>
      <c r="D34" s="177"/>
      <c r="E34" s="177"/>
      <c r="F34" s="177"/>
      <c r="G34" s="177"/>
      <c r="H34" s="177"/>
      <c r="I34" s="177"/>
      <c r="J34" s="177"/>
    </row>
    <row r="35" spans="1:10">
      <c r="A35" s="177"/>
      <c r="B35" s="307"/>
      <c r="C35" s="177"/>
      <c r="D35" s="177"/>
      <c r="E35" s="177"/>
      <c r="F35" s="177"/>
      <c r="G35" s="177"/>
      <c r="H35" s="177"/>
      <c r="I35" s="177"/>
      <c r="J35" s="177"/>
    </row>
    <row r="36" spans="1:10">
      <c r="A36" s="177"/>
      <c r="B36" s="307"/>
      <c r="C36" s="177"/>
      <c r="D36" s="177"/>
      <c r="E36" s="177"/>
      <c r="F36" s="177"/>
      <c r="G36" s="177"/>
      <c r="H36" s="177"/>
      <c r="I36" s="177"/>
      <c r="J36" s="177"/>
    </row>
    <row r="37" spans="1:10">
      <c r="A37" s="177"/>
      <c r="B37" s="307"/>
      <c r="C37" s="177"/>
      <c r="D37" s="177"/>
      <c r="E37" s="177"/>
      <c r="F37" s="177"/>
      <c r="G37" s="177"/>
      <c r="H37" s="177"/>
      <c r="I37" s="177"/>
      <c r="J37" s="177"/>
    </row>
    <row r="38" spans="1:10">
      <c r="A38" s="177"/>
      <c r="B38" s="307"/>
      <c r="C38" s="177"/>
      <c r="D38" s="177"/>
      <c r="E38" s="177"/>
      <c r="F38" s="177"/>
      <c r="G38" s="177"/>
      <c r="H38" s="177"/>
      <c r="I38" s="177"/>
      <c r="J38" s="177"/>
    </row>
    <row r="39" spans="1:10">
      <c r="A39" s="177"/>
      <c r="B39" s="307"/>
      <c r="C39" s="177"/>
      <c r="D39" s="177"/>
      <c r="E39" s="177"/>
      <c r="F39" s="177"/>
      <c r="G39" s="177"/>
      <c r="H39" s="177"/>
      <c r="I39" s="177"/>
      <c r="J39" s="177"/>
    </row>
    <row r="40" spans="1:10">
      <c r="A40" s="177"/>
      <c r="B40" s="307"/>
      <c r="C40" s="177"/>
      <c r="D40" s="177"/>
      <c r="E40" s="177"/>
      <c r="F40" s="177"/>
      <c r="G40" s="177"/>
      <c r="H40" s="177"/>
      <c r="I40" s="177"/>
      <c r="J40" s="177"/>
    </row>
    <row r="41" spans="1:10">
      <c r="A41" s="177"/>
      <c r="B41" s="307"/>
      <c r="C41" s="177"/>
      <c r="D41" s="177"/>
      <c r="E41" s="177"/>
      <c r="F41" s="177"/>
      <c r="G41" s="177"/>
      <c r="H41" s="177"/>
      <c r="I41" s="177"/>
      <c r="J41" s="177"/>
    </row>
    <row r="42" spans="1:10">
      <c r="A42" s="177"/>
      <c r="B42" s="307"/>
      <c r="C42" s="177"/>
      <c r="D42" s="177"/>
      <c r="E42" s="177"/>
      <c r="F42" s="177"/>
      <c r="G42" s="177"/>
      <c r="H42" s="177"/>
      <c r="I42" s="177"/>
      <c r="J42" s="177"/>
    </row>
    <row r="43" spans="1:10">
      <c r="A43" s="177"/>
      <c r="B43" s="177"/>
      <c r="C43" s="177"/>
      <c r="D43" s="177"/>
      <c r="E43" s="177"/>
      <c r="F43" s="177"/>
      <c r="G43" s="177"/>
      <c r="H43" s="177"/>
      <c r="I43" s="177"/>
      <c r="J43" s="177"/>
    </row>
    <row r="44" spans="1:10">
      <c r="A44" s="177"/>
      <c r="B44" s="177"/>
      <c r="C44" s="177"/>
      <c r="D44" s="177"/>
      <c r="E44" s="177"/>
      <c r="F44" s="177"/>
      <c r="G44" s="177"/>
      <c r="H44" s="177"/>
      <c r="I44" s="177"/>
      <c r="J44" s="177"/>
    </row>
    <row r="45" spans="1:10">
      <c r="A45" s="308"/>
      <c r="B45" s="309"/>
      <c r="C45" s="309"/>
      <c r="D45" s="309"/>
      <c r="E45" s="309"/>
      <c r="F45" s="309"/>
      <c r="G45" s="309"/>
      <c r="H45" s="309"/>
      <c r="I45" s="309"/>
      <c r="J45" s="309"/>
    </row>
    <row r="46" spans="1:10">
      <c r="A46" s="308"/>
      <c r="B46" s="309"/>
      <c r="C46" s="308"/>
      <c r="D46" s="308"/>
      <c r="E46" s="308"/>
      <c r="F46" s="308"/>
      <c r="G46" s="308"/>
      <c r="H46" s="308"/>
      <c r="I46" s="308"/>
      <c r="J46" s="308"/>
    </row>
    <row r="47" spans="1:10">
      <c r="A47" s="308"/>
      <c r="B47" s="309"/>
      <c r="C47" s="308"/>
      <c r="D47" s="308"/>
      <c r="E47" s="305"/>
      <c r="F47" s="305"/>
      <c r="G47" s="305"/>
      <c r="H47" s="305"/>
      <c r="I47" s="305"/>
      <c r="J47" s="305"/>
    </row>
    <row r="48" spans="1:10">
      <c r="A48" s="308"/>
      <c r="B48" s="308"/>
      <c r="C48" s="308"/>
      <c r="D48" s="308"/>
      <c r="E48" s="308"/>
      <c r="F48" s="308"/>
      <c r="G48" s="308"/>
      <c r="H48" s="308"/>
      <c r="I48" s="308"/>
      <c r="J48" s="308"/>
    </row>
    <row r="49" spans="1:10">
      <c r="A49" s="310"/>
      <c r="B49" s="311"/>
      <c r="C49" s="311"/>
      <c r="D49" s="311"/>
      <c r="E49" s="311"/>
      <c r="F49" s="311"/>
      <c r="G49" s="311"/>
      <c r="H49" s="311"/>
      <c r="I49" s="311"/>
      <c r="J49" s="311"/>
    </row>
    <row r="50" spans="1:10">
      <c r="A50" s="310"/>
      <c r="B50" s="312"/>
      <c r="C50" s="312"/>
      <c r="D50" s="312"/>
      <c r="E50" s="312"/>
      <c r="F50" s="312"/>
      <c r="G50" s="312"/>
      <c r="H50" s="312"/>
      <c r="I50" s="312"/>
      <c r="J50" s="312"/>
    </row>
    <row r="51" spans="1:10">
      <c r="A51" s="310"/>
      <c r="B51" s="312"/>
      <c r="C51" s="312"/>
      <c r="D51" s="312"/>
      <c r="E51" s="312"/>
      <c r="F51" s="312"/>
      <c r="G51" s="312"/>
      <c r="H51" s="312"/>
      <c r="I51" s="312"/>
      <c r="J51" s="312"/>
    </row>
    <row r="52" spans="1:10">
      <c r="A52" s="310"/>
      <c r="B52" s="312"/>
      <c r="C52" s="312"/>
      <c r="D52" s="312"/>
      <c r="E52" s="312"/>
      <c r="F52" s="312"/>
      <c r="G52" s="312"/>
      <c r="H52" s="312"/>
      <c r="I52" s="312"/>
      <c r="J52" s="312"/>
    </row>
    <row r="53" spans="1:10">
      <c r="A53" s="177"/>
      <c r="B53" s="177"/>
      <c r="C53" s="177"/>
      <c r="D53" s="177"/>
      <c r="E53" s="177"/>
      <c r="F53" s="177"/>
      <c r="G53" s="177"/>
      <c r="H53" s="177"/>
      <c r="I53" s="177"/>
      <c r="J53" s="177"/>
    </row>
  </sheetData>
  <hyperlinks>
    <hyperlink ref="A1" location="Inhalt!A1" display="Zurück zum Inhalt"/>
  </hyperlinks>
  <pageMargins left="0.7" right="0.7" top="0.78740157499999996" bottom="0.78740157499999996" header="0.3" footer="0.3"/>
  <pageSetup paperSize="9" scale="92"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K49"/>
  <sheetViews>
    <sheetView workbookViewId="0"/>
  </sheetViews>
  <sheetFormatPr baseColWidth="10" defaultRowHeight="15"/>
  <cols>
    <col min="1" max="1" width="44.5703125" customWidth="1"/>
    <col min="2" max="2" width="10.28515625" customWidth="1"/>
    <col min="3" max="3" width="3.28515625" style="152" customWidth="1"/>
    <col min="4" max="4" width="10.28515625" customWidth="1"/>
    <col min="5" max="5" width="3.28515625" style="152" customWidth="1"/>
    <col min="6" max="6" width="10.28515625" customWidth="1"/>
    <col min="7" max="7" width="3.28515625" style="152" customWidth="1"/>
    <col min="8" max="8" width="10.28515625" customWidth="1"/>
    <col min="9" max="9" width="3.28515625" style="152" customWidth="1"/>
    <col min="10" max="10" width="10.28515625" customWidth="1"/>
    <col min="11" max="11" width="3.28515625" style="152" customWidth="1"/>
  </cols>
  <sheetData>
    <row r="1" spans="1:11" ht="25.5" customHeight="1">
      <c r="A1" s="963" t="s">
        <v>248</v>
      </c>
      <c r="B1" s="132"/>
    </row>
    <row r="2" spans="1:11" ht="15" customHeight="1">
      <c r="A2" s="1135" t="s">
        <v>816</v>
      </c>
      <c r="B2" s="1135"/>
      <c r="C2" s="1135"/>
      <c r="D2" s="1135"/>
      <c r="E2" s="1135"/>
      <c r="F2" s="1135"/>
      <c r="G2" s="1135"/>
      <c r="H2" s="1135"/>
      <c r="I2" s="1135"/>
      <c r="J2" s="1135"/>
      <c r="K2" s="1135"/>
    </row>
    <row r="3" spans="1:11" ht="17.25" customHeight="1">
      <c r="A3" s="1281"/>
      <c r="B3" s="1281"/>
      <c r="C3" s="1281"/>
      <c r="D3" s="1281"/>
      <c r="E3" s="1281"/>
      <c r="F3" s="1281"/>
      <c r="G3" s="1281"/>
      <c r="H3" s="1281"/>
      <c r="I3" s="1281"/>
      <c r="J3" s="1281"/>
      <c r="K3" s="1281"/>
    </row>
    <row r="4" spans="1:11">
      <c r="A4" s="1305" t="s">
        <v>440</v>
      </c>
      <c r="B4" s="1303" t="s">
        <v>817</v>
      </c>
      <c r="C4" s="1304"/>
      <c r="D4" s="1304"/>
      <c r="E4" s="1304"/>
      <c r="F4" s="1304"/>
      <c r="G4" s="1304"/>
      <c r="H4" s="1304"/>
      <c r="I4" s="1304"/>
      <c r="J4" s="1304"/>
      <c r="K4" s="1304"/>
    </row>
    <row r="5" spans="1:11">
      <c r="A5" s="1306"/>
      <c r="B5" s="1188" t="s">
        <v>442</v>
      </c>
      <c r="C5" s="1299"/>
      <c r="D5" s="1188" t="s">
        <v>443</v>
      </c>
      <c r="E5" s="1299"/>
      <c r="F5" s="1188" t="s">
        <v>444</v>
      </c>
      <c r="G5" s="1299"/>
      <c r="H5" s="1188" t="s">
        <v>445</v>
      </c>
      <c r="I5" s="1299"/>
      <c r="J5" s="1188" t="s">
        <v>446</v>
      </c>
      <c r="K5" s="1310"/>
    </row>
    <row r="6" spans="1:11" ht="12.75" customHeight="1">
      <c r="A6" s="1306"/>
      <c r="B6" s="1300" t="s">
        <v>792</v>
      </c>
      <c r="C6" s="1301"/>
      <c r="D6" s="1301"/>
      <c r="E6" s="1301"/>
      <c r="F6" s="1301"/>
      <c r="G6" s="1301"/>
      <c r="H6" s="1301"/>
      <c r="I6" s="1301"/>
      <c r="J6" s="1301"/>
      <c r="K6" s="1301"/>
    </row>
    <row r="7" spans="1:11" ht="12.75" customHeight="1">
      <c r="A7" s="1296" t="s">
        <v>450</v>
      </c>
      <c r="B7" s="1296"/>
      <c r="C7" s="1296"/>
      <c r="D7" s="1296"/>
      <c r="E7" s="1296"/>
      <c r="F7" s="1296"/>
      <c r="G7" s="1296"/>
      <c r="H7" s="1296"/>
      <c r="I7" s="1296"/>
      <c r="J7" s="1296"/>
      <c r="K7" s="1296"/>
    </row>
    <row r="8" spans="1:11" ht="12.75" customHeight="1">
      <c r="A8" s="136" t="s">
        <v>451</v>
      </c>
      <c r="B8" s="137"/>
      <c r="C8" s="138"/>
      <c r="D8" s="137"/>
      <c r="E8" s="138"/>
      <c r="F8" s="137"/>
      <c r="G8" s="138"/>
      <c r="H8" s="137"/>
      <c r="I8" s="138"/>
      <c r="J8" s="137"/>
      <c r="K8" s="139"/>
    </row>
    <row r="9" spans="1:11" ht="12.75" customHeight="1">
      <c r="A9" s="869" t="s">
        <v>7</v>
      </c>
      <c r="B9" s="876">
        <v>0</v>
      </c>
      <c r="C9" s="875"/>
      <c r="D9" s="876">
        <v>0</v>
      </c>
      <c r="E9" s="875"/>
      <c r="F9" s="876">
        <v>0.55000000000000004</v>
      </c>
      <c r="G9" s="875" t="s">
        <v>455</v>
      </c>
      <c r="H9" s="876">
        <v>0.76</v>
      </c>
      <c r="I9" s="871" t="s">
        <v>319</v>
      </c>
      <c r="J9" s="876">
        <v>0.82199999999999995</v>
      </c>
      <c r="K9" s="872" t="s">
        <v>319</v>
      </c>
    </row>
    <row r="10" spans="1:11" ht="22.5" customHeight="1">
      <c r="A10" s="136" t="s">
        <v>452</v>
      </c>
      <c r="B10" s="202"/>
      <c r="C10" s="203"/>
      <c r="D10" s="202"/>
      <c r="E10" s="203"/>
      <c r="F10" s="202"/>
      <c r="G10" s="203"/>
      <c r="H10" s="202"/>
      <c r="I10" s="138"/>
      <c r="J10" s="140"/>
      <c r="K10" s="139"/>
    </row>
    <row r="11" spans="1:11" ht="12.75" customHeight="1">
      <c r="A11" s="873" t="s">
        <v>558</v>
      </c>
      <c r="B11" s="876">
        <v>1.93</v>
      </c>
      <c r="C11" s="875" t="s">
        <v>319</v>
      </c>
      <c r="D11" s="876">
        <v>1.94</v>
      </c>
      <c r="E11" s="875" t="s">
        <v>319</v>
      </c>
      <c r="F11" s="876">
        <v>0.89900000000000002</v>
      </c>
      <c r="G11" s="875" t="s">
        <v>319</v>
      </c>
      <c r="H11" s="876">
        <v>0.79</v>
      </c>
      <c r="I11" s="871" t="s">
        <v>319</v>
      </c>
      <c r="J11" s="876">
        <v>0.85589999999999999</v>
      </c>
      <c r="K11" s="872" t="s">
        <v>319</v>
      </c>
    </row>
    <row r="12" spans="1:11" ht="12.75" customHeight="1">
      <c r="A12" s="136" t="s">
        <v>453</v>
      </c>
      <c r="B12" s="202"/>
      <c r="C12" s="203"/>
      <c r="D12" s="202"/>
      <c r="E12" s="203"/>
      <c r="F12" s="202"/>
      <c r="G12" s="203"/>
      <c r="H12" s="202"/>
      <c r="I12" s="138"/>
      <c r="J12" s="140"/>
      <c r="K12" s="139"/>
    </row>
    <row r="13" spans="1:11" ht="12.75" customHeight="1">
      <c r="A13" s="920" t="s">
        <v>454</v>
      </c>
      <c r="B13" s="876">
        <v>-3.64</v>
      </c>
      <c r="C13" s="875" t="s">
        <v>319</v>
      </c>
      <c r="D13" s="876">
        <v>-2.6789999999999998</v>
      </c>
      <c r="E13" s="875" t="s">
        <v>319</v>
      </c>
      <c r="F13" s="876">
        <v>-1.1379900000000001</v>
      </c>
      <c r="G13" s="875" t="s">
        <v>320</v>
      </c>
      <c r="H13" s="876">
        <v>-0.97399999999999998</v>
      </c>
      <c r="I13" s="875"/>
      <c r="J13" s="876">
        <v>-0.90090000000000003</v>
      </c>
      <c r="K13" s="921"/>
    </row>
    <row r="14" spans="1:11" ht="12.75" customHeight="1">
      <c r="A14" s="204" t="s">
        <v>456</v>
      </c>
      <c r="B14" s="202">
        <v>-3.47</v>
      </c>
      <c r="C14" s="203" t="s">
        <v>319</v>
      </c>
      <c r="D14" s="202">
        <v>-3.0230000000000001</v>
      </c>
      <c r="E14" s="203" t="s">
        <v>319</v>
      </c>
      <c r="F14" s="202">
        <v>-1.3935999999999999</v>
      </c>
      <c r="G14" s="203" t="s">
        <v>455</v>
      </c>
      <c r="H14" s="202">
        <v>-1.2090000000000001</v>
      </c>
      <c r="I14" s="203" t="s">
        <v>320</v>
      </c>
      <c r="J14" s="202">
        <v>-1.208</v>
      </c>
      <c r="K14" s="205" t="s">
        <v>320</v>
      </c>
    </row>
    <row r="15" spans="1:11" ht="12.75" customHeight="1">
      <c r="A15" s="920" t="s">
        <v>102</v>
      </c>
      <c r="B15" s="876">
        <v>1.2589999999999999</v>
      </c>
      <c r="C15" s="875" t="s">
        <v>455</v>
      </c>
      <c r="D15" s="876">
        <v>1.266</v>
      </c>
      <c r="E15" s="875" t="s">
        <v>455</v>
      </c>
      <c r="F15" s="876">
        <v>1.4246000000000001</v>
      </c>
      <c r="G15" s="875" t="s">
        <v>455</v>
      </c>
      <c r="H15" s="876">
        <v>1.4670000000000001</v>
      </c>
      <c r="I15" s="875" t="s">
        <v>319</v>
      </c>
      <c r="J15" s="876">
        <v>1.4870000000000001</v>
      </c>
      <c r="K15" s="921" t="s">
        <v>319</v>
      </c>
    </row>
    <row r="16" spans="1:11" ht="12.75" customHeight="1">
      <c r="A16" s="205" t="s">
        <v>457</v>
      </c>
      <c r="B16" s="147">
        <v>-0.372</v>
      </c>
      <c r="C16" s="148" t="s">
        <v>319</v>
      </c>
      <c r="D16" s="147">
        <v>-0.37</v>
      </c>
      <c r="E16" s="148" t="s">
        <v>319</v>
      </c>
      <c r="F16" s="147">
        <v>4.5999999999999999E-2</v>
      </c>
      <c r="G16" s="148"/>
      <c r="H16" s="147">
        <v>8.5000000000000006E-2</v>
      </c>
      <c r="I16" s="148"/>
      <c r="J16" s="147">
        <v>0.84799999999999998</v>
      </c>
      <c r="K16" s="206"/>
    </row>
    <row r="17" spans="1:11" ht="12.75" customHeight="1">
      <c r="A17" s="1350" t="s">
        <v>182</v>
      </c>
      <c r="B17" s="1350"/>
      <c r="C17" s="1350"/>
      <c r="D17" s="1350"/>
      <c r="E17" s="1350"/>
      <c r="F17" s="1350"/>
      <c r="G17" s="1350"/>
      <c r="H17" s="1350"/>
      <c r="I17" s="1350"/>
      <c r="J17" s="1350"/>
      <c r="K17" s="1350"/>
    </row>
    <row r="18" spans="1:11" ht="12.75" customHeight="1">
      <c r="A18" s="207" t="s">
        <v>794</v>
      </c>
      <c r="B18" s="149"/>
      <c r="C18" s="203"/>
      <c r="D18" s="208"/>
      <c r="E18" s="203"/>
      <c r="F18" s="208"/>
      <c r="G18" s="203"/>
      <c r="H18" s="208"/>
      <c r="I18" s="203"/>
      <c r="J18" s="208"/>
      <c r="K18" s="205"/>
    </row>
    <row r="19" spans="1:11" ht="12.75" customHeight="1">
      <c r="A19" s="920" t="s">
        <v>795</v>
      </c>
      <c r="B19" s="922"/>
      <c r="C19" s="875"/>
      <c r="D19" s="876">
        <v>-2.1709999999999998</v>
      </c>
      <c r="E19" s="875" t="s">
        <v>455</v>
      </c>
      <c r="F19" s="876">
        <v>-1.81</v>
      </c>
      <c r="G19" s="875" t="s">
        <v>320</v>
      </c>
      <c r="H19" s="876">
        <v>-1.22</v>
      </c>
      <c r="I19" s="875"/>
      <c r="J19" s="876">
        <v>-1.2110000000000001</v>
      </c>
      <c r="K19" s="923"/>
    </row>
    <row r="20" spans="1:11" ht="12.75" customHeight="1">
      <c r="A20" s="1350" t="s">
        <v>796</v>
      </c>
      <c r="B20" s="1350"/>
      <c r="C20" s="1350"/>
      <c r="D20" s="1350"/>
      <c r="E20" s="1350"/>
      <c r="F20" s="1350"/>
      <c r="G20" s="1350"/>
      <c r="H20" s="1350"/>
      <c r="I20" s="1350"/>
      <c r="J20" s="1350"/>
      <c r="K20" s="1350"/>
    </row>
    <row r="21" spans="1:11" ht="12.75" customHeight="1">
      <c r="A21" s="207" t="s">
        <v>797</v>
      </c>
      <c r="B21" s="149"/>
      <c r="C21" s="203"/>
      <c r="D21" s="149"/>
      <c r="E21" s="203"/>
      <c r="F21" s="208"/>
      <c r="G21" s="203"/>
      <c r="H21" s="208"/>
      <c r="I21" s="203"/>
      <c r="J21" s="208"/>
      <c r="K21" s="205"/>
    </row>
    <row r="22" spans="1:11" ht="12.75" customHeight="1">
      <c r="A22" s="920" t="s">
        <v>798</v>
      </c>
      <c r="B22" s="922"/>
      <c r="C22" s="875"/>
      <c r="D22" s="922"/>
      <c r="E22" s="875"/>
      <c r="F22" s="876">
        <v>4.2359999999999998</v>
      </c>
      <c r="G22" s="875" t="s">
        <v>319</v>
      </c>
      <c r="H22" s="876">
        <v>3.5390000000000001</v>
      </c>
      <c r="I22" s="875" t="s">
        <v>319</v>
      </c>
      <c r="J22" s="876">
        <v>3.5880000000000001</v>
      </c>
      <c r="K22" s="872" t="s">
        <v>319</v>
      </c>
    </row>
    <row r="23" spans="1:11" ht="12.75" customHeight="1">
      <c r="A23" s="207" t="s">
        <v>799</v>
      </c>
      <c r="B23" s="149"/>
      <c r="C23" s="203"/>
      <c r="D23" s="149"/>
      <c r="E23" s="203"/>
      <c r="F23" s="202">
        <v>0</v>
      </c>
      <c r="G23" s="203"/>
      <c r="H23" s="202">
        <v>-8.4000000000000005E-2</v>
      </c>
      <c r="I23" s="203"/>
      <c r="J23" s="202">
        <v>0.22470000000000001</v>
      </c>
      <c r="K23" s="139"/>
    </row>
    <row r="24" spans="1:11" ht="12.75" customHeight="1">
      <c r="A24" s="924" t="s">
        <v>178</v>
      </c>
      <c r="B24" s="922"/>
      <c r="C24" s="875"/>
      <c r="D24" s="922"/>
      <c r="E24" s="875"/>
      <c r="F24" s="876">
        <v>-4.5890000000000004</v>
      </c>
      <c r="G24" s="875" t="s">
        <v>319</v>
      </c>
      <c r="H24" s="876">
        <v>-4.3289999999999997</v>
      </c>
      <c r="I24" s="875" t="s">
        <v>319</v>
      </c>
      <c r="J24" s="876">
        <v>-4.5659999999999998</v>
      </c>
      <c r="K24" s="872" t="s">
        <v>319</v>
      </c>
    </row>
    <row r="25" spans="1:11" ht="12.75" customHeight="1">
      <c r="A25" s="207" t="s">
        <v>818</v>
      </c>
      <c r="B25" s="149"/>
      <c r="C25" s="203"/>
      <c r="D25" s="149"/>
      <c r="E25" s="203"/>
      <c r="F25" s="202">
        <v>-0.74570000000000003</v>
      </c>
      <c r="G25" s="203" t="s">
        <v>319</v>
      </c>
      <c r="H25" s="202">
        <v>-0.58599999999999997</v>
      </c>
      <c r="I25" s="203" t="s">
        <v>319</v>
      </c>
      <c r="J25" s="202">
        <v>-0.51990000000000003</v>
      </c>
      <c r="K25" s="144" t="s">
        <v>319</v>
      </c>
    </row>
    <row r="26" spans="1:11" ht="12.75" customHeight="1">
      <c r="A26" s="1350" t="s">
        <v>801</v>
      </c>
      <c r="B26" s="1350"/>
      <c r="C26" s="1350"/>
      <c r="D26" s="1350"/>
      <c r="E26" s="1350"/>
      <c r="F26" s="1350"/>
      <c r="G26" s="1350"/>
      <c r="H26" s="1350"/>
      <c r="I26" s="1350"/>
      <c r="J26" s="1350"/>
      <c r="K26" s="1350"/>
    </row>
    <row r="27" spans="1:11" ht="12.75" customHeight="1">
      <c r="A27" s="205" t="s">
        <v>802</v>
      </c>
      <c r="B27" s="149"/>
      <c r="C27" s="203"/>
      <c r="D27" s="149"/>
      <c r="E27" s="203"/>
      <c r="F27" s="149"/>
      <c r="G27" s="203"/>
      <c r="H27" s="149">
        <v>0.22</v>
      </c>
      <c r="I27" s="203" t="s">
        <v>319</v>
      </c>
      <c r="J27" s="202">
        <v>0.222</v>
      </c>
      <c r="K27" s="139" t="s">
        <v>319</v>
      </c>
    </row>
    <row r="28" spans="1:11" ht="12.75" customHeight="1">
      <c r="A28" s="1350" t="s">
        <v>803</v>
      </c>
      <c r="B28" s="1350"/>
      <c r="C28" s="1350"/>
      <c r="D28" s="1350"/>
      <c r="E28" s="1350"/>
      <c r="F28" s="1350"/>
      <c r="G28" s="1350"/>
      <c r="H28" s="1350"/>
      <c r="I28" s="1350"/>
      <c r="J28" s="1350"/>
      <c r="K28" s="1350"/>
    </row>
    <row r="29" spans="1:11" ht="12.75" customHeight="1">
      <c r="A29" s="205" t="s">
        <v>804</v>
      </c>
      <c r="B29" s="149"/>
      <c r="C29" s="203"/>
      <c r="D29" s="149"/>
      <c r="E29" s="203"/>
      <c r="F29" s="149"/>
      <c r="G29" s="203"/>
      <c r="H29" s="149"/>
      <c r="I29" s="203"/>
      <c r="J29" s="202"/>
      <c r="K29" s="139"/>
    </row>
    <row r="30" spans="1:11">
      <c r="A30" s="921" t="s">
        <v>805</v>
      </c>
      <c r="B30" s="922"/>
      <c r="C30" s="875"/>
      <c r="D30" s="922"/>
      <c r="E30" s="875"/>
      <c r="F30" s="922"/>
      <c r="G30" s="875"/>
      <c r="H30" s="922"/>
      <c r="I30" s="875"/>
      <c r="J30" s="876">
        <v>-1.1499999999999999</v>
      </c>
      <c r="K30" s="872" t="s">
        <v>319</v>
      </c>
    </row>
    <row r="31" spans="1:11">
      <c r="A31" s="205" t="s">
        <v>806</v>
      </c>
      <c r="B31" s="149"/>
      <c r="C31" s="203"/>
      <c r="D31" s="149"/>
      <c r="E31" s="203"/>
      <c r="F31" s="149"/>
      <c r="G31" s="203"/>
      <c r="H31" s="149"/>
      <c r="I31" s="203"/>
      <c r="J31" s="202">
        <v>-0.90100000000000002</v>
      </c>
      <c r="K31" s="139" t="s">
        <v>319</v>
      </c>
    </row>
    <row r="32" spans="1:11">
      <c r="A32" s="921" t="s">
        <v>807</v>
      </c>
      <c r="B32" s="922"/>
      <c r="C32" s="875"/>
      <c r="D32" s="922"/>
      <c r="E32" s="875"/>
      <c r="F32" s="922"/>
      <c r="G32" s="875"/>
      <c r="H32" s="922"/>
      <c r="I32" s="875"/>
      <c r="J32" s="876">
        <v>-2.1829999999999998</v>
      </c>
      <c r="K32" s="872" t="s">
        <v>319</v>
      </c>
    </row>
    <row r="33" spans="1:11" s="150" customFormat="1">
      <c r="A33" s="205" t="s">
        <v>808</v>
      </c>
      <c r="B33" s="149"/>
      <c r="C33" s="203"/>
      <c r="D33" s="149"/>
      <c r="E33" s="203"/>
      <c r="F33" s="149"/>
      <c r="G33" s="203"/>
      <c r="H33" s="149"/>
      <c r="I33" s="203"/>
      <c r="J33" s="149">
        <v>-0.69</v>
      </c>
      <c r="K33" s="139"/>
    </row>
    <row r="34" spans="1:11">
      <c r="A34" s="921" t="s">
        <v>809</v>
      </c>
      <c r="B34" s="922"/>
      <c r="C34" s="875"/>
      <c r="D34" s="922"/>
      <c r="E34" s="875"/>
      <c r="F34" s="922"/>
      <c r="G34" s="875"/>
      <c r="H34" s="922"/>
      <c r="I34" s="875"/>
      <c r="J34" s="876">
        <v>-0.18360000000000001</v>
      </c>
      <c r="K34" s="872"/>
    </row>
    <row r="35" spans="1:11">
      <c r="A35" s="206" t="s">
        <v>810</v>
      </c>
      <c r="B35" s="209"/>
      <c r="C35" s="148"/>
      <c r="D35" s="209"/>
      <c r="E35" s="148"/>
      <c r="F35" s="209"/>
      <c r="G35" s="148"/>
      <c r="H35" s="209"/>
      <c r="I35" s="148"/>
      <c r="J35" s="147">
        <v>0.32100000000000001</v>
      </c>
      <c r="K35" s="144"/>
    </row>
    <row r="36" spans="1:11">
      <c r="A36" s="210" t="s">
        <v>811</v>
      </c>
      <c r="B36" s="149">
        <v>107.41540000000001</v>
      </c>
      <c r="C36" s="138" t="s">
        <v>319</v>
      </c>
      <c r="D36" s="137">
        <v>107.38</v>
      </c>
      <c r="E36" s="138" t="s">
        <v>319</v>
      </c>
      <c r="F36" s="149">
        <v>106.16800000000001</v>
      </c>
      <c r="G36" s="138" t="s">
        <v>319</v>
      </c>
      <c r="H36" s="149">
        <v>95.707999999999998</v>
      </c>
      <c r="I36" s="138" t="s">
        <v>319</v>
      </c>
      <c r="J36" s="202">
        <v>96.5</v>
      </c>
      <c r="K36" s="139" t="s">
        <v>319</v>
      </c>
    </row>
    <row r="37" spans="1:11" ht="12.75" customHeight="1">
      <c r="A37" s="872" t="s">
        <v>161</v>
      </c>
      <c r="B37" s="1352">
        <v>5512</v>
      </c>
      <c r="C37" s="1353"/>
      <c r="D37" s="1352">
        <v>5512</v>
      </c>
      <c r="E37" s="1353"/>
      <c r="F37" s="1352">
        <v>5512</v>
      </c>
      <c r="G37" s="1353"/>
      <c r="H37" s="1352">
        <v>5512</v>
      </c>
      <c r="I37" s="1353"/>
      <c r="J37" s="1352">
        <v>5512</v>
      </c>
      <c r="K37" s="1354"/>
    </row>
    <row r="38" spans="1:11" ht="12.75" customHeight="1">
      <c r="A38" s="144" t="s">
        <v>812</v>
      </c>
      <c r="B38" s="1307">
        <v>0.03</v>
      </c>
      <c r="C38" s="1308"/>
      <c r="D38" s="1307">
        <v>0.03</v>
      </c>
      <c r="E38" s="1308"/>
      <c r="F38" s="1307">
        <v>0.14000000000000001</v>
      </c>
      <c r="G38" s="1308"/>
      <c r="H38" s="1307">
        <v>0.16</v>
      </c>
      <c r="I38" s="1308"/>
      <c r="J38" s="1307">
        <v>0.16</v>
      </c>
      <c r="K38" s="1309"/>
    </row>
    <row r="39" spans="1:11" ht="36.75" customHeight="1">
      <c r="A39" s="1295" t="s">
        <v>813</v>
      </c>
      <c r="B39" s="1295"/>
      <c r="C39" s="1295"/>
      <c r="D39" s="1295"/>
      <c r="E39" s="1295"/>
      <c r="F39" s="1295"/>
      <c r="G39" s="1295"/>
      <c r="H39" s="1295"/>
      <c r="I39" s="1295"/>
      <c r="J39" s="1295"/>
      <c r="K39" s="211"/>
    </row>
    <row r="40" spans="1:11" ht="12" customHeight="1">
      <c r="A40" s="1351" t="s">
        <v>574</v>
      </c>
      <c r="B40" s="1351"/>
      <c r="C40" s="1351"/>
      <c r="D40" s="1351"/>
      <c r="E40" s="1351"/>
      <c r="F40" s="1351"/>
      <c r="G40" s="1351"/>
      <c r="H40" s="1351"/>
      <c r="I40" s="1351"/>
      <c r="J40" s="1351"/>
      <c r="K40" s="1351"/>
    </row>
    <row r="41" spans="1:11" ht="37.5" customHeight="1">
      <c r="A41" s="1351" t="s">
        <v>814</v>
      </c>
      <c r="B41" s="1351"/>
      <c r="C41" s="1351"/>
      <c r="D41" s="1351"/>
      <c r="E41" s="1351"/>
      <c r="F41" s="1351"/>
      <c r="G41" s="1351"/>
      <c r="H41" s="1351"/>
      <c r="I41" s="1351"/>
      <c r="J41" s="1351"/>
      <c r="K41" s="1351"/>
    </row>
    <row r="42" spans="1:11" ht="12" customHeight="1">
      <c r="A42" s="1351" t="s">
        <v>815</v>
      </c>
      <c r="B42" s="1351"/>
      <c r="C42" s="1351"/>
      <c r="D42" s="1351"/>
      <c r="E42" s="1351"/>
      <c r="F42" s="1351"/>
      <c r="G42" s="1351"/>
      <c r="H42" s="1351"/>
      <c r="I42" s="1351"/>
      <c r="J42" s="1351"/>
      <c r="K42" s="1351"/>
    </row>
    <row r="43" spans="1:11" ht="12" customHeight="1">
      <c r="A43" s="1351"/>
      <c r="B43" s="1351"/>
      <c r="C43" s="1351"/>
      <c r="D43" s="1351"/>
      <c r="E43" s="1351"/>
      <c r="F43" s="1351"/>
      <c r="G43" s="1351"/>
      <c r="H43" s="1351"/>
      <c r="I43" s="1351"/>
      <c r="J43" s="1351"/>
      <c r="K43" s="1351"/>
    </row>
    <row r="44" spans="1:11" ht="21" customHeight="1">
      <c r="A44" s="1351"/>
      <c r="B44" s="1351"/>
      <c r="C44" s="1351"/>
      <c r="D44" s="1351"/>
      <c r="E44" s="1351"/>
      <c r="F44" s="1351"/>
      <c r="G44" s="1351"/>
      <c r="H44" s="1351"/>
      <c r="I44" s="1351"/>
      <c r="J44" s="1351"/>
      <c r="K44" s="341"/>
    </row>
    <row r="45" spans="1:11" ht="21" customHeight="1">
      <c r="A45" s="1351"/>
      <c r="B45" s="1351"/>
      <c r="C45" s="1351"/>
      <c r="D45" s="1351"/>
      <c r="E45" s="1351"/>
      <c r="F45" s="1351"/>
      <c r="G45" s="1351"/>
      <c r="H45" s="1351"/>
      <c r="I45" s="1351"/>
      <c r="J45" s="1351"/>
      <c r="K45" s="341"/>
    </row>
    <row r="46" spans="1:11" ht="12" customHeight="1">
      <c r="A46" s="1351"/>
      <c r="B46" s="1351"/>
      <c r="C46" s="1351"/>
      <c r="D46" s="1351"/>
      <c r="E46" s="1351"/>
      <c r="F46" s="1351"/>
      <c r="G46" s="1351"/>
      <c r="H46" s="1351"/>
      <c r="I46" s="1351"/>
      <c r="J46" s="1351"/>
      <c r="K46" s="1351"/>
    </row>
    <row r="47" spans="1:11" ht="12" customHeight="1">
      <c r="A47" s="1351"/>
      <c r="B47" s="1351"/>
      <c r="C47" s="1351"/>
      <c r="D47" s="1351"/>
      <c r="E47" s="1351"/>
      <c r="F47" s="1351"/>
      <c r="G47" s="1351"/>
      <c r="H47" s="1351"/>
      <c r="I47" s="1351"/>
      <c r="J47" s="1351"/>
      <c r="K47" s="341"/>
    </row>
    <row r="48" spans="1:11" ht="29.25" customHeight="1">
      <c r="A48" s="1351"/>
      <c r="B48" s="1351"/>
      <c r="C48" s="1351"/>
      <c r="D48" s="1351"/>
      <c r="E48" s="1351"/>
      <c r="F48" s="1351"/>
      <c r="G48" s="1351"/>
      <c r="H48" s="1351"/>
      <c r="I48" s="1351"/>
      <c r="J48" s="1351"/>
      <c r="K48" s="341"/>
    </row>
    <row r="49" spans="1:11">
      <c r="A49" s="341"/>
      <c r="B49" s="2"/>
      <c r="C49" s="151"/>
      <c r="D49" s="2"/>
      <c r="E49" s="151"/>
      <c r="F49" s="2"/>
      <c r="G49" s="151"/>
      <c r="H49" s="2"/>
      <c r="I49" s="151"/>
      <c r="J49" s="2"/>
      <c r="K49" s="151"/>
    </row>
  </sheetData>
  <mergeCells count="34">
    <mergeCell ref="A46:K46"/>
    <mergeCell ref="A47:J47"/>
    <mergeCell ref="A48:J48"/>
    <mergeCell ref="A40:K40"/>
    <mergeCell ref="A41:K41"/>
    <mergeCell ref="A42:K42"/>
    <mergeCell ref="A43:K43"/>
    <mergeCell ref="A44:J44"/>
    <mergeCell ref="A45:J45"/>
    <mergeCell ref="A39:J39"/>
    <mergeCell ref="A7:K7"/>
    <mergeCell ref="A17:K17"/>
    <mergeCell ref="A20:K20"/>
    <mergeCell ref="A26:K26"/>
    <mergeCell ref="A28:K28"/>
    <mergeCell ref="B37:C37"/>
    <mergeCell ref="D37:E37"/>
    <mergeCell ref="F37:G37"/>
    <mergeCell ref="H37:I37"/>
    <mergeCell ref="J37:K37"/>
    <mergeCell ref="B38:C38"/>
    <mergeCell ref="D38:E38"/>
    <mergeCell ref="F38:G38"/>
    <mergeCell ref="H38:I38"/>
    <mergeCell ref="J38:K38"/>
    <mergeCell ref="A2:K3"/>
    <mergeCell ref="A4:A6"/>
    <mergeCell ref="B4:K4"/>
    <mergeCell ref="B5:C5"/>
    <mergeCell ref="D5:E5"/>
    <mergeCell ref="F5:G5"/>
    <mergeCell ref="H5:I5"/>
    <mergeCell ref="J5:K5"/>
    <mergeCell ref="B6:K6"/>
  </mergeCells>
  <hyperlinks>
    <hyperlink ref="A1" location="Inhalt!A1" display="Zurück zum Inhalt"/>
  </hyperlinks>
  <pageMargins left="0.7" right="0.7" top="0.78740157499999996" bottom="0.78740157499999996"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Q49"/>
  <sheetViews>
    <sheetView zoomScaleNormal="100" workbookViewId="0"/>
  </sheetViews>
  <sheetFormatPr baseColWidth="10" defaultRowHeight="15"/>
  <cols>
    <col min="1" max="1" width="41.85546875" customWidth="1"/>
    <col min="3" max="3" width="4" customWidth="1"/>
    <col min="5" max="5" width="3.7109375" customWidth="1"/>
    <col min="7" max="7" width="3.140625" customWidth="1"/>
    <col min="9" max="9" width="3.140625" customWidth="1"/>
    <col min="10" max="10" width="10.42578125" customWidth="1"/>
    <col min="11" max="11" width="3.140625" customWidth="1"/>
    <col min="12" max="12" width="10.28515625" customWidth="1"/>
    <col min="13" max="13" width="2.85546875" customWidth="1"/>
    <col min="14" max="14" width="16.28515625" customWidth="1"/>
  </cols>
  <sheetData>
    <row r="1" spans="1:14" ht="25.5" customHeight="1">
      <c r="A1" s="963" t="s">
        <v>248</v>
      </c>
      <c r="B1" s="132"/>
    </row>
    <row r="2" spans="1:14" ht="13.5" customHeight="1">
      <c r="A2" s="1134" t="s">
        <v>819</v>
      </c>
      <c r="B2" s="1134"/>
      <c r="C2" s="1134"/>
      <c r="D2" s="1134"/>
      <c r="E2" s="1134"/>
      <c r="F2" s="1134"/>
      <c r="G2" s="1134"/>
      <c r="H2" s="1134"/>
      <c r="I2" s="1134"/>
      <c r="J2" s="1134"/>
      <c r="K2" s="1134"/>
      <c r="L2" s="1134"/>
      <c r="M2" s="1134"/>
    </row>
    <row r="3" spans="1:14" ht="22.5" customHeight="1">
      <c r="A3" s="1280"/>
      <c r="B3" s="1280"/>
      <c r="C3" s="1280"/>
      <c r="D3" s="1280"/>
      <c r="E3" s="1280"/>
      <c r="F3" s="1280"/>
      <c r="G3" s="1280"/>
      <c r="H3" s="1280"/>
      <c r="I3" s="1280"/>
      <c r="J3" s="1280"/>
      <c r="K3" s="1280"/>
      <c r="L3" s="1280"/>
      <c r="M3" s="1280"/>
    </row>
    <row r="4" spans="1:14" ht="12.75" customHeight="1">
      <c r="A4" s="1338" t="s">
        <v>440</v>
      </c>
      <c r="B4" s="1322" t="s">
        <v>442</v>
      </c>
      <c r="C4" s="1323"/>
      <c r="D4" s="1322" t="s">
        <v>443</v>
      </c>
      <c r="E4" s="1323"/>
      <c r="F4" s="1322" t="s">
        <v>444</v>
      </c>
      <c r="G4" s="1323"/>
      <c r="H4" s="1322" t="s">
        <v>445</v>
      </c>
      <c r="I4" s="1323"/>
      <c r="J4" s="1322" t="s">
        <v>446</v>
      </c>
      <c r="K4" s="1323"/>
      <c r="L4" s="1322" t="s">
        <v>447</v>
      </c>
      <c r="M4" s="1340"/>
      <c r="N4" s="177"/>
    </row>
    <row r="5" spans="1:14" ht="12.75" customHeight="1">
      <c r="A5" s="1339"/>
      <c r="B5" s="1329" t="s">
        <v>449</v>
      </c>
      <c r="C5" s="1330"/>
      <c r="D5" s="1330"/>
      <c r="E5" s="1330"/>
      <c r="F5" s="1330"/>
      <c r="G5" s="1330"/>
      <c r="H5" s="1330"/>
      <c r="I5" s="1330"/>
      <c r="J5" s="1330"/>
      <c r="K5" s="1330"/>
      <c r="L5" s="1330"/>
      <c r="M5" s="1330"/>
      <c r="N5" s="5"/>
    </row>
    <row r="6" spans="1:14" ht="12.75" customHeight="1">
      <c r="A6" s="1337" t="s">
        <v>556</v>
      </c>
      <c r="B6" s="1337"/>
      <c r="C6" s="1337"/>
      <c r="D6" s="1337"/>
      <c r="E6" s="1337"/>
      <c r="F6" s="1337"/>
      <c r="G6" s="1337"/>
      <c r="H6" s="1337"/>
      <c r="I6" s="1337"/>
      <c r="J6" s="1337"/>
      <c r="K6" s="1337"/>
      <c r="L6" s="1337"/>
      <c r="M6" s="1337"/>
      <c r="N6" s="178"/>
    </row>
    <row r="7" spans="1:14" ht="15" customHeight="1">
      <c r="A7" s="179" t="s">
        <v>451</v>
      </c>
      <c r="B7" s="180"/>
      <c r="C7" s="181"/>
      <c r="D7" s="180"/>
      <c r="E7" s="181"/>
      <c r="F7" s="180"/>
      <c r="G7" s="181"/>
      <c r="H7" s="182"/>
      <c r="I7" s="181"/>
      <c r="J7" s="180"/>
      <c r="K7" s="181"/>
      <c r="L7" s="182"/>
      <c r="M7" s="182"/>
    </row>
    <row r="8" spans="1:14" ht="12.75" customHeight="1">
      <c r="A8" s="892" t="s">
        <v>7</v>
      </c>
      <c r="B8" s="893">
        <v>0.05</v>
      </c>
      <c r="C8" s="572" t="s">
        <v>320</v>
      </c>
      <c r="D8" s="893">
        <v>7.0000000000000007E-2</v>
      </c>
      <c r="E8" s="572" t="s">
        <v>455</v>
      </c>
      <c r="F8" s="893">
        <v>7.0000000000000007E-2</v>
      </c>
      <c r="G8" s="572" t="s">
        <v>455</v>
      </c>
      <c r="H8" s="893">
        <v>0.06</v>
      </c>
      <c r="I8" s="572" t="s">
        <v>455</v>
      </c>
      <c r="J8" s="893">
        <v>0.04</v>
      </c>
      <c r="K8" s="572" t="s">
        <v>320</v>
      </c>
      <c r="L8" s="894">
        <v>0.06</v>
      </c>
      <c r="M8" s="894" t="s">
        <v>455</v>
      </c>
      <c r="N8" s="182"/>
    </row>
    <row r="9" spans="1:14" ht="25.5" customHeight="1">
      <c r="A9" s="179" t="s">
        <v>557</v>
      </c>
      <c r="B9" s="180"/>
      <c r="C9" s="181"/>
      <c r="D9" s="180"/>
      <c r="E9" s="181"/>
      <c r="F9" s="180"/>
      <c r="G9" s="181"/>
      <c r="H9" s="180"/>
      <c r="I9" s="181"/>
      <c r="J9" s="180"/>
      <c r="K9" s="181"/>
      <c r="L9" s="182"/>
      <c r="M9" s="182"/>
      <c r="N9" s="182"/>
    </row>
    <row r="10" spans="1:14" ht="12.75" customHeight="1">
      <c r="A10" s="771" t="s">
        <v>434</v>
      </c>
      <c r="B10" s="893">
        <v>0.16</v>
      </c>
      <c r="C10" s="572" t="s">
        <v>319</v>
      </c>
      <c r="D10" s="893">
        <v>0.11</v>
      </c>
      <c r="E10" s="572" t="s">
        <v>319</v>
      </c>
      <c r="F10" s="895">
        <v>0.1</v>
      </c>
      <c r="G10" s="572" t="s">
        <v>319</v>
      </c>
      <c r="H10" s="893">
        <v>0.08</v>
      </c>
      <c r="I10" s="572" t="s">
        <v>319</v>
      </c>
      <c r="J10" s="893">
        <v>7.0000000000000007E-2</v>
      </c>
      <c r="K10" s="572" t="s">
        <v>455</v>
      </c>
      <c r="L10" s="894">
        <v>7.0000000000000007E-2</v>
      </c>
      <c r="M10" s="894" t="s">
        <v>455</v>
      </c>
      <c r="N10" s="182"/>
    </row>
    <row r="11" spans="1:14" ht="25.5" customHeight="1">
      <c r="A11" s="179" t="s">
        <v>453</v>
      </c>
      <c r="B11" s="180"/>
      <c r="C11" s="181"/>
      <c r="D11" s="180"/>
      <c r="E11" s="181"/>
      <c r="F11" s="180"/>
      <c r="G11" s="181"/>
      <c r="H11" s="180"/>
      <c r="I11" s="181"/>
      <c r="J11" s="180"/>
      <c r="K11" s="181"/>
      <c r="L11" s="182"/>
      <c r="M11" s="182"/>
    </row>
    <row r="12" spans="1:14" ht="12.75" customHeight="1">
      <c r="A12" s="892" t="s">
        <v>99</v>
      </c>
      <c r="B12" s="896">
        <v>0.01</v>
      </c>
      <c r="C12" s="897"/>
      <c r="D12" s="895">
        <v>0</v>
      </c>
      <c r="E12" s="572"/>
      <c r="F12" s="893">
        <v>0.02</v>
      </c>
      <c r="G12" s="572"/>
      <c r="H12" s="893">
        <v>0.04</v>
      </c>
      <c r="I12" s="572"/>
      <c r="J12" s="893">
        <v>0.04</v>
      </c>
      <c r="K12" s="572"/>
      <c r="L12" s="894">
        <v>0.04</v>
      </c>
      <c r="M12" s="894"/>
    </row>
    <row r="13" spans="1:14" ht="28.5" customHeight="1">
      <c r="A13" s="179" t="s">
        <v>559</v>
      </c>
      <c r="B13" s="180"/>
      <c r="C13" s="181"/>
      <c r="D13" s="180"/>
      <c r="E13" s="181"/>
      <c r="F13" s="180"/>
      <c r="G13" s="181"/>
      <c r="H13" s="180"/>
      <c r="I13" s="181"/>
      <c r="J13" s="180"/>
      <c r="K13" s="181"/>
      <c r="L13" s="182"/>
      <c r="M13" s="182"/>
    </row>
    <row r="14" spans="1:14" ht="12.75" customHeight="1">
      <c r="A14" s="898" t="s">
        <v>302</v>
      </c>
      <c r="B14" s="899">
        <v>-0.03</v>
      </c>
      <c r="C14" s="584"/>
      <c r="D14" s="899">
        <v>0.01</v>
      </c>
      <c r="E14" s="584"/>
      <c r="F14" s="925">
        <v>0</v>
      </c>
      <c r="G14" s="584"/>
      <c r="H14" s="899">
        <v>-0.01</v>
      </c>
      <c r="I14" s="584"/>
      <c r="J14" s="899">
        <v>-0.01</v>
      </c>
      <c r="K14" s="584"/>
      <c r="L14" s="900">
        <v>-0.03</v>
      </c>
      <c r="M14" s="900"/>
    </row>
    <row r="15" spans="1:14" ht="12.75" customHeight="1">
      <c r="A15" s="1296" t="s">
        <v>560</v>
      </c>
      <c r="B15" s="1296"/>
      <c r="C15" s="1296"/>
      <c r="D15" s="1296"/>
      <c r="E15" s="1296"/>
      <c r="F15" s="1296"/>
      <c r="G15" s="1296"/>
      <c r="H15" s="1296"/>
      <c r="I15" s="1296"/>
      <c r="J15" s="1296"/>
      <c r="K15" s="1296"/>
      <c r="L15" s="1296"/>
      <c r="M15" s="1296"/>
    </row>
    <row r="16" spans="1:14" ht="12.75" customHeight="1">
      <c r="A16" s="179" t="s">
        <v>561</v>
      </c>
      <c r="B16" s="212"/>
      <c r="C16" s="213"/>
      <c r="D16" s="214"/>
      <c r="E16" s="213"/>
      <c r="F16" s="214"/>
      <c r="G16" s="213"/>
      <c r="H16" s="214"/>
      <c r="I16" s="213"/>
      <c r="J16" s="214"/>
      <c r="K16" s="213"/>
      <c r="L16" s="214"/>
      <c r="M16" s="212"/>
    </row>
    <row r="17" spans="1:13" ht="12.75" customHeight="1">
      <c r="A17" s="892" t="s">
        <v>562</v>
      </c>
      <c r="B17" s="926"/>
      <c r="C17" s="927"/>
      <c r="D17" s="928">
        <v>0.11</v>
      </c>
      <c r="E17" s="927" t="s">
        <v>319</v>
      </c>
      <c r="F17" s="928">
        <v>0.09</v>
      </c>
      <c r="G17" s="927" t="s">
        <v>319</v>
      </c>
      <c r="H17" s="928">
        <v>0.09</v>
      </c>
      <c r="I17" s="927" t="s">
        <v>319</v>
      </c>
      <c r="J17" s="928">
        <v>0.09</v>
      </c>
      <c r="K17" s="927" t="s">
        <v>319</v>
      </c>
      <c r="L17" s="928">
        <v>0.09</v>
      </c>
      <c r="M17" s="926" t="s">
        <v>319</v>
      </c>
    </row>
    <row r="18" spans="1:13" ht="25.5" customHeight="1">
      <c r="A18" s="179" t="s">
        <v>820</v>
      </c>
      <c r="B18" s="212"/>
      <c r="C18" s="213"/>
      <c r="D18" s="214"/>
      <c r="E18" s="213"/>
      <c r="F18" s="214"/>
      <c r="G18" s="213"/>
      <c r="H18" s="214"/>
      <c r="I18" s="213"/>
      <c r="J18" s="214"/>
      <c r="K18" s="213"/>
      <c r="L18" s="214"/>
      <c r="M18" s="212"/>
    </row>
    <row r="19" spans="1:13" ht="12.75" customHeight="1">
      <c r="A19" s="892" t="s">
        <v>821</v>
      </c>
      <c r="B19" s="926"/>
      <c r="C19" s="927"/>
      <c r="D19" s="928">
        <v>0.21</v>
      </c>
      <c r="E19" s="927" t="s">
        <v>319</v>
      </c>
      <c r="F19" s="928">
        <v>0.21</v>
      </c>
      <c r="G19" s="927" t="s">
        <v>319</v>
      </c>
      <c r="H19" s="928">
        <v>0.19</v>
      </c>
      <c r="I19" s="927" t="s">
        <v>319</v>
      </c>
      <c r="J19" s="928">
        <v>0.18</v>
      </c>
      <c r="K19" s="927" t="s">
        <v>319</v>
      </c>
      <c r="L19" s="928">
        <v>0.18</v>
      </c>
      <c r="M19" s="926" t="s">
        <v>319</v>
      </c>
    </row>
    <row r="20" spans="1:13" ht="25.5" customHeight="1">
      <c r="A20" s="179" t="s">
        <v>822</v>
      </c>
      <c r="B20" s="212"/>
      <c r="C20" s="213"/>
      <c r="D20" s="214"/>
      <c r="E20" s="213"/>
      <c r="F20" s="214"/>
      <c r="G20" s="213"/>
      <c r="H20" s="214"/>
      <c r="I20" s="213"/>
      <c r="J20" s="214"/>
      <c r="K20" s="213"/>
      <c r="L20" s="214"/>
      <c r="M20" s="212"/>
    </row>
    <row r="21" spans="1:13" ht="12.75" customHeight="1">
      <c r="A21" s="892" t="s">
        <v>823</v>
      </c>
      <c r="B21" s="926"/>
      <c r="C21" s="927"/>
      <c r="D21" s="928">
        <v>0.01</v>
      </c>
      <c r="E21" s="927"/>
      <c r="F21" s="929">
        <v>0</v>
      </c>
      <c r="G21" s="930"/>
      <c r="H21" s="929">
        <v>0</v>
      </c>
      <c r="I21" s="927"/>
      <c r="J21" s="928">
        <v>0.01</v>
      </c>
      <c r="K21" s="927"/>
      <c r="L21" s="928">
        <v>0.01</v>
      </c>
      <c r="M21" s="926"/>
    </row>
    <row r="22" spans="1:13" ht="12.75" customHeight="1">
      <c r="A22" s="215" t="s">
        <v>824</v>
      </c>
      <c r="B22" s="212"/>
      <c r="C22" s="213"/>
      <c r="D22" s="214">
        <v>0.11</v>
      </c>
      <c r="E22" s="213" t="s">
        <v>319</v>
      </c>
      <c r="F22" s="216">
        <v>0.1</v>
      </c>
      <c r="G22" s="213" t="s">
        <v>319</v>
      </c>
      <c r="H22" s="216">
        <v>0.1</v>
      </c>
      <c r="I22" s="213" t="s">
        <v>319</v>
      </c>
      <c r="J22" s="216">
        <v>0.1</v>
      </c>
      <c r="K22" s="213" t="s">
        <v>319</v>
      </c>
      <c r="L22" s="214">
        <v>0.09</v>
      </c>
      <c r="M22" s="212" t="s">
        <v>319</v>
      </c>
    </row>
    <row r="23" spans="1:13" ht="12.75" customHeight="1">
      <c r="A23" s="892" t="s">
        <v>809</v>
      </c>
      <c r="B23" s="926"/>
      <c r="C23" s="927"/>
      <c r="D23" s="928">
        <v>0.02</v>
      </c>
      <c r="E23" s="927"/>
      <c r="F23" s="928">
        <v>0.02</v>
      </c>
      <c r="G23" s="927"/>
      <c r="H23" s="928">
        <v>0.02</v>
      </c>
      <c r="I23" s="927"/>
      <c r="J23" s="928">
        <v>0.02</v>
      </c>
      <c r="K23" s="927"/>
      <c r="L23" s="928">
        <v>0.02</v>
      </c>
      <c r="M23" s="926"/>
    </row>
    <row r="24" spans="1:13" ht="12.75" customHeight="1">
      <c r="A24" s="215" t="s">
        <v>825</v>
      </c>
      <c r="B24" s="188"/>
      <c r="C24" s="184"/>
      <c r="D24" s="185">
        <v>-0.05</v>
      </c>
      <c r="E24" s="184"/>
      <c r="F24" s="185">
        <v>-0.05</v>
      </c>
      <c r="G24" s="184"/>
      <c r="H24" s="185">
        <v>-0.06</v>
      </c>
      <c r="I24" s="184"/>
      <c r="J24" s="186">
        <v>-0.06</v>
      </c>
      <c r="K24" s="184"/>
      <c r="L24" s="188">
        <v>-0.05</v>
      </c>
      <c r="M24" s="188"/>
    </row>
    <row r="25" spans="1:13" ht="12.75" customHeight="1">
      <c r="A25" s="898" t="s">
        <v>826</v>
      </c>
      <c r="B25" s="900"/>
      <c r="C25" s="584"/>
      <c r="D25" s="894">
        <v>0.32</v>
      </c>
      <c r="E25" s="584" t="s">
        <v>319</v>
      </c>
      <c r="F25" s="894">
        <v>0.32</v>
      </c>
      <c r="G25" s="584" t="s">
        <v>319</v>
      </c>
      <c r="H25" s="894">
        <v>0.32</v>
      </c>
      <c r="I25" s="584" t="s">
        <v>319</v>
      </c>
      <c r="J25" s="893">
        <v>0.33</v>
      </c>
      <c r="K25" s="584" t="s">
        <v>319</v>
      </c>
      <c r="L25" s="900">
        <v>0.33</v>
      </c>
      <c r="M25" s="900" t="s">
        <v>319</v>
      </c>
    </row>
    <row r="26" spans="1:13" ht="12.75" customHeight="1">
      <c r="A26" s="1327" t="s">
        <v>563</v>
      </c>
      <c r="B26" s="1327"/>
      <c r="C26" s="1327"/>
      <c r="D26" s="1327"/>
      <c r="E26" s="1327"/>
      <c r="F26" s="1327"/>
      <c r="G26" s="1327"/>
      <c r="H26" s="1327"/>
      <c r="I26" s="1327"/>
      <c r="J26" s="1327"/>
      <c r="K26" s="1327"/>
      <c r="L26" s="1327"/>
      <c r="M26" s="1327"/>
    </row>
    <row r="27" spans="1:13" ht="12.75" customHeight="1">
      <c r="A27" s="184" t="s">
        <v>125</v>
      </c>
      <c r="B27" s="185"/>
      <c r="C27" s="184"/>
      <c r="D27" s="185"/>
      <c r="E27" s="184"/>
      <c r="F27" s="186">
        <v>-7.0000000000000007E-2</v>
      </c>
      <c r="G27" s="184" t="s">
        <v>319</v>
      </c>
      <c r="H27" s="186">
        <v>-7.0000000000000007E-2</v>
      </c>
      <c r="I27" s="184" t="s">
        <v>319</v>
      </c>
      <c r="J27" s="185">
        <v>-7.0000000000000007E-2</v>
      </c>
      <c r="K27" s="184" t="s">
        <v>319</v>
      </c>
      <c r="L27" s="188">
        <v>-0.04</v>
      </c>
      <c r="M27" s="188" t="s">
        <v>320</v>
      </c>
    </row>
    <row r="28" spans="1:13" ht="15" customHeight="1">
      <c r="A28" s="584" t="s">
        <v>827</v>
      </c>
      <c r="B28" s="894"/>
      <c r="C28" s="584"/>
      <c r="D28" s="894"/>
      <c r="E28" s="584"/>
      <c r="F28" s="893">
        <v>0.05</v>
      </c>
      <c r="G28" s="584" t="s">
        <v>319</v>
      </c>
      <c r="H28" s="893">
        <v>0.04</v>
      </c>
      <c r="I28" s="584" t="s">
        <v>319</v>
      </c>
      <c r="J28" s="894">
        <v>0.04</v>
      </c>
      <c r="K28" s="584" t="s">
        <v>319</v>
      </c>
      <c r="L28" s="900">
        <v>0.04</v>
      </c>
      <c r="M28" s="900" t="s">
        <v>319</v>
      </c>
    </row>
    <row r="29" spans="1:13" ht="12.75" customHeight="1">
      <c r="A29" s="1327" t="s">
        <v>565</v>
      </c>
      <c r="B29" s="1327"/>
      <c r="C29" s="1327"/>
      <c r="D29" s="1327"/>
      <c r="E29" s="1327"/>
      <c r="F29" s="1327"/>
      <c r="G29" s="1327"/>
      <c r="H29" s="1327"/>
      <c r="I29" s="1327"/>
      <c r="J29" s="1327"/>
      <c r="K29" s="1327"/>
      <c r="L29" s="1327"/>
      <c r="M29" s="1327"/>
    </row>
    <row r="30" spans="1:13" ht="15" customHeight="1">
      <c r="A30" s="181" t="s">
        <v>828</v>
      </c>
      <c r="B30" s="182"/>
      <c r="C30" s="181"/>
      <c r="D30" s="182"/>
      <c r="E30" s="181"/>
      <c r="F30" s="182"/>
      <c r="G30" s="181"/>
      <c r="H30" s="180">
        <v>-0.03</v>
      </c>
      <c r="I30" s="181" t="s">
        <v>319</v>
      </c>
      <c r="J30" s="180">
        <v>-0.03</v>
      </c>
      <c r="K30" s="181" t="s">
        <v>319</v>
      </c>
      <c r="L30" s="183">
        <v>-0.03</v>
      </c>
      <c r="M30" s="183" t="s">
        <v>319</v>
      </c>
    </row>
    <row r="31" spans="1:13" ht="15" customHeight="1">
      <c r="A31" s="572" t="s">
        <v>567</v>
      </c>
      <c r="B31" s="894"/>
      <c r="C31" s="572"/>
      <c r="D31" s="894"/>
      <c r="E31" s="572"/>
      <c r="F31" s="894"/>
      <c r="G31" s="572"/>
      <c r="H31" s="893">
        <v>-0.02</v>
      </c>
      <c r="I31" s="572" t="s">
        <v>455</v>
      </c>
      <c r="J31" s="893">
        <v>-0.02</v>
      </c>
      <c r="K31" s="572" t="s">
        <v>455</v>
      </c>
      <c r="L31" s="901">
        <v>-0.02</v>
      </c>
      <c r="M31" s="901" t="s">
        <v>455</v>
      </c>
    </row>
    <row r="32" spans="1:13" ht="15" customHeight="1">
      <c r="A32" s="6" t="s">
        <v>568</v>
      </c>
      <c r="B32" s="182"/>
      <c r="C32" s="6"/>
      <c r="D32" s="182"/>
      <c r="E32" s="6"/>
      <c r="F32" s="182"/>
      <c r="G32" s="6"/>
      <c r="H32" s="180">
        <v>-0.01</v>
      </c>
      <c r="I32" s="6"/>
      <c r="J32" s="180">
        <v>-0.01</v>
      </c>
      <c r="K32" s="6"/>
      <c r="L32" s="7">
        <v>-0.01</v>
      </c>
      <c r="M32" s="7"/>
    </row>
    <row r="33" spans="1:17" ht="12.75" customHeight="1">
      <c r="A33" s="1327" t="s">
        <v>478</v>
      </c>
      <c r="B33" s="1327"/>
      <c r="C33" s="1327"/>
      <c r="D33" s="1327"/>
      <c r="E33" s="1327"/>
      <c r="F33" s="1327"/>
      <c r="G33" s="1327"/>
      <c r="H33" s="1327"/>
      <c r="I33" s="1327"/>
      <c r="J33" s="1327"/>
      <c r="K33" s="1327"/>
      <c r="L33" s="1327"/>
      <c r="M33" s="1327"/>
    </row>
    <row r="34" spans="1:17" ht="25.5" customHeight="1">
      <c r="A34" s="191" t="s">
        <v>569</v>
      </c>
      <c r="B34" s="182"/>
      <c r="C34" s="181"/>
      <c r="D34" s="182"/>
      <c r="E34" s="181"/>
      <c r="F34" s="182"/>
      <c r="G34" s="181"/>
      <c r="H34" s="182"/>
      <c r="I34" s="181"/>
      <c r="J34" s="182">
        <v>0.02</v>
      </c>
      <c r="K34" s="181" t="s">
        <v>320</v>
      </c>
      <c r="L34" s="183">
        <v>0.02</v>
      </c>
      <c r="M34" s="183" t="s">
        <v>320</v>
      </c>
    </row>
    <row r="35" spans="1:17" ht="12.75" customHeight="1">
      <c r="A35" s="931" t="s">
        <v>829</v>
      </c>
      <c r="B35" s="894"/>
      <c r="C35" s="572"/>
      <c r="D35" s="894"/>
      <c r="E35" s="572"/>
      <c r="F35" s="894"/>
      <c r="G35" s="572"/>
      <c r="H35" s="894"/>
      <c r="I35" s="572"/>
      <c r="J35" s="894">
        <v>0.03</v>
      </c>
      <c r="K35" s="572" t="s">
        <v>455</v>
      </c>
      <c r="L35" s="901">
        <v>0.03</v>
      </c>
      <c r="M35" s="901" t="s">
        <v>455</v>
      </c>
    </row>
    <row r="36" spans="1:17" ht="15" customHeight="1">
      <c r="A36" s="184" t="s">
        <v>830</v>
      </c>
      <c r="B36" s="185"/>
      <c r="C36" s="184"/>
      <c r="D36" s="185"/>
      <c r="E36" s="184"/>
      <c r="F36" s="185"/>
      <c r="G36" s="184"/>
      <c r="H36" s="185"/>
      <c r="I36" s="184"/>
      <c r="J36" s="217">
        <v>0</v>
      </c>
      <c r="K36" s="184"/>
      <c r="L36" s="218">
        <v>0</v>
      </c>
      <c r="M36" s="188"/>
    </row>
    <row r="37" spans="1:17" ht="15" customHeight="1">
      <c r="A37" s="584" t="s">
        <v>831</v>
      </c>
      <c r="B37" s="932"/>
      <c r="C37" s="933"/>
      <c r="D37" s="932"/>
      <c r="E37" s="933"/>
      <c r="F37" s="932"/>
      <c r="G37" s="933"/>
      <c r="H37" s="932"/>
      <c r="I37" s="933"/>
      <c r="J37" s="894">
        <v>0.03</v>
      </c>
      <c r="K37" s="584" t="s">
        <v>455</v>
      </c>
      <c r="L37" s="900">
        <v>0.03</v>
      </c>
      <c r="M37" s="900" t="s">
        <v>455</v>
      </c>
    </row>
    <row r="38" spans="1:17" ht="12.75" customHeight="1">
      <c r="A38" s="219" t="s">
        <v>161</v>
      </c>
      <c r="B38" s="220">
        <v>2031</v>
      </c>
      <c r="C38" s="221"/>
      <c r="D38" s="220">
        <v>2031</v>
      </c>
      <c r="E38" s="221"/>
      <c r="F38" s="220">
        <v>2031</v>
      </c>
      <c r="G38" s="221"/>
      <c r="H38" s="220">
        <v>2031</v>
      </c>
      <c r="I38" s="221"/>
      <c r="J38" s="220">
        <v>2031</v>
      </c>
      <c r="K38" s="221"/>
      <c r="L38" s="220">
        <v>2031</v>
      </c>
      <c r="M38" s="222"/>
    </row>
    <row r="39" spans="1:17" ht="15" customHeight="1">
      <c r="A39" s="894" t="s">
        <v>572</v>
      </c>
      <c r="B39" s="934">
        <v>45</v>
      </c>
      <c r="C39" s="935"/>
      <c r="D39" s="934">
        <v>198</v>
      </c>
      <c r="E39" s="935"/>
      <c r="F39" s="934">
        <v>252</v>
      </c>
      <c r="G39" s="935"/>
      <c r="H39" s="934">
        <v>260</v>
      </c>
      <c r="I39" s="935"/>
      <c r="J39" s="934">
        <v>266</v>
      </c>
      <c r="K39" s="935"/>
      <c r="L39" s="934">
        <v>282</v>
      </c>
      <c r="M39" s="936"/>
    </row>
    <row r="40" spans="1:17" ht="15" customHeight="1">
      <c r="A40" s="223" t="s">
        <v>573</v>
      </c>
      <c r="B40" s="224">
        <v>0.03</v>
      </c>
      <c r="C40" s="225"/>
      <c r="D40" s="224">
        <v>0.16</v>
      </c>
      <c r="E40" s="225"/>
      <c r="F40" s="224">
        <v>0.21</v>
      </c>
      <c r="G40" s="225"/>
      <c r="H40" s="224">
        <v>0.24</v>
      </c>
      <c r="I40" s="225"/>
      <c r="J40" s="224">
        <v>0.26</v>
      </c>
      <c r="K40" s="225"/>
      <c r="L40" s="224">
        <v>0.28000000000000003</v>
      </c>
      <c r="M40" s="226"/>
    </row>
    <row r="41" spans="1:17" ht="57.75" customHeight="1">
      <c r="A41" s="1279" t="s">
        <v>832</v>
      </c>
      <c r="B41" s="1279"/>
      <c r="C41" s="1279"/>
      <c r="D41" s="1279"/>
      <c r="E41" s="1279"/>
      <c r="F41" s="1279"/>
      <c r="G41" s="1279"/>
      <c r="H41" s="1279"/>
      <c r="I41" s="1279"/>
      <c r="J41" s="1279"/>
      <c r="K41" s="1279"/>
      <c r="L41" s="1279"/>
      <c r="M41" s="1279"/>
    </row>
    <row r="42" spans="1:17" ht="12.75" customHeight="1">
      <c r="A42" s="194" t="s">
        <v>574</v>
      </c>
      <c r="B42" s="194"/>
      <c r="C42" s="194"/>
      <c r="D42" s="194"/>
      <c r="E42" s="194"/>
      <c r="F42" s="194"/>
      <c r="G42" s="194"/>
      <c r="H42" s="194"/>
      <c r="I42" s="194"/>
      <c r="J42" s="194"/>
      <c r="K42" s="194"/>
      <c r="L42" s="194"/>
      <c r="M42" s="194"/>
    </row>
    <row r="43" spans="1:17">
      <c r="A43" s="348" t="s">
        <v>833</v>
      </c>
      <c r="B43" s="348"/>
      <c r="C43" s="348"/>
      <c r="D43" s="348"/>
      <c r="E43" s="347"/>
      <c r="F43" s="347"/>
      <c r="G43" s="347"/>
      <c r="H43" s="347"/>
      <c r="I43" s="347"/>
      <c r="J43" s="347"/>
      <c r="K43" s="347"/>
      <c r="L43" s="347"/>
      <c r="M43" s="347"/>
      <c r="N43" s="2"/>
      <c r="O43" s="2"/>
      <c r="P43" s="2"/>
      <c r="Q43" s="2"/>
    </row>
    <row r="44" spans="1:17">
      <c r="A44" s="348" t="s">
        <v>834</v>
      </c>
      <c r="B44" s="348"/>
      <c r="C44" s="348"/>
      <c r="D44" s="348"/>
      <c r="E44" s="347"/>
      <c r="F44" s="347"/>
      <c r="G44" s="347"/>
      <c r="H44" s="347"/>
      <c r="I44" s="347"/>
      <c r="J44" s="347"/>
      <c r="K44" s="347"/>
      <c r="L44" s="347"/>
      <c r="M44" s="347"/>
      <c r="N44" s="2"/>
      <c r="O44" s="2"/>
      <c r="P44" s="2"/>
      <c r="Q44" s="2"/>
    </row>
    <row r="45" spans="1:17">
      <c r="A45" s="348" t="s">
        <v>835</v>
      </c>
      <c r="B45" s="348"/>
      <c r="C45" s="348"/>
      <c r="D45" s="348"/>
      <c r="E45" s="347"/>
      <c r="F45" s="347"/>
      <c r="G45" s="347"/>
      <c r="H45" s="347"/>
      <c r="I45" s="347"/>
      <c r="J45" s="347"/>
      <c r="K45" s="347"/>
      <c r="L45" s="347"/>
      <c r="M45" s="347"/>
      <c r="N45" s="2"/>
      <c r="O45" s="2"/>
      <c r="P45" s="2"/>
      <c r="Q45" s="2"/>
    </row>
    <row r="46" spans="1:17" ht="25.5" customHeight="1">
      <c r="A46" s="1276" t="s">
        <v>836</v>
      </c>
      <c r="B46" s="1276"/>
      <c r="C46" s="1276"/>
      <c r="D46" s="1276"/>
      <c r="E46" s="1276"/>
      <c r="F46" s="1276"/>
      <c r="G46" s="1276"/>
      <c r="H46" s="1276"/>
      <c r="I46" s="1276"/>
      <c r="J46" s="1276"/>
      <c r="K46" s="1276"/>
      <c r="L46" s="1276"/>
      <c r="M46" s="1276"/>
      <c r="N46" s="151"/>
      <c r="O46" s="151"/>
      <c r="P46" s="151"/>
      <c r="Q46" s="151"/>
    </row>
    <row r="47" spans="1:17">
      <c r="A47" s="348" t="s">
        <v>837</v>
      </c>
      <c r="B47" s="348"/>
      <c r="C47" s="348"/>
      <c r="D47" s="348"/>
      <c r="E47" s="348"/>
      <c r="F47" s="348"/>
      <c r="G47" s="348"/>
      <c r="H47" s="348"/>
      <c r="I47" s="348"/>
      <c r="J47" s="348"/>
      <c r="K47" s="348"/>
      <c r="L47" s="348"/>
      <c r="M47" s="348"/>
      <c r="N47" s="342"/>
      <c r="O47" s="342"/>
      <c r="P47" s="342"/>
      <c r="Q47" s="342"/>
    </row>
    <row r="48" spans="1:17">
      <c r="A48" s="348" t="s">
        <v>580</v>
      </c>
      <c r="B48" s="348"/>
      <c r="C48" s="348"/>
      <c r="D48" s="348"/>
      <c r="E48" s="347"/>
      <c r="F48" s="347"/>
      <c r="G48" s="347"/>
      <c r="H48" s="347"/>
      <c r="I48" s="347"/>
      <c r="J48" s="347"/>
      <c r="K48" s="347"/>
      <c r="L48" s="347"/>
      <c r="M48" s="347"/>
      <c r="N48" s="2"/>
      <c r="O48" s="2"/>
      <c r="P48" s="2"/>
      <c r="Q48" s="2"/>
    </row>
    <row r="49" spans="1:13" ht="25.5" customHeight="1">
      <c r="A49" s="1276" t="s">
        <v>838</v>
      </c>
      <c r="B49" s="1276"/>
      <c r="C49" s="1276"/>
      <c r="D49" s="1276"/>
      <c r="E49" s="1276"/>
      <c r="F49" s="1276"/>
      <c r="G49" s="1276"/>
      <c r="H49" s="1276"/>
      <c r="I49" s="1276"/>
      <c r="J49" s="1276"/>
      <c r="K49" s="1276"/>
      <c r="L49" s="1276"/>
      <c r="M49" s="1276"/>
    </row>
  </sheetData>
  <mergeCells count="17">
    <mergeCell ref="A2:M3"/>
    <mergeCell ref="A4:A5"/>
    <mergeCell ref="B5:M5"/>
    <mergeCell ref="A49:M49"/>
    <mergeCell ref="A41:M41"/>
    <mergeCell ref="A6:M6"/>
    <mergeCell ref="A15:M15"/>
    <mergeCell ref="A26:M26"/>
    <mergeCell ref="A29:M29"/>
    <mergeCell ref="A33:M33"/>
    <mergeCell ref="A46:M46"/>
    <mergeCell ref="B4:C4"/>
    <mergeCell ref="D4:E4"/>
    <mergeCell ref="F4:G4"/>
    <mergeCell ref="H4:I4"/>
    <mergeCell ref="J4:K4"/>
    <mergeCell ref="L4:M4"/>
  </mergeCells>
  <hyperlinks>
    <hyperlink ref="A1" location="Inhalt!A1" display="Zurück zum Inhalt"/>
  </hyperlinks>
  <pageMargins left="0.7" right="0.7" top="0.78740157499999996" bottom="0.78740157499999996"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E43"/>
  <sheetViews>
    <sheetView workbookViewId="0"/>
  </sheetViews>
  <sheetFormatPr baseColWidth="10" defaultRowHeight="15"/>
  <cols>
    <col min="1" max="1" width="21.7109375" customWidth="1"/>
    <col min="2" max="5" width="14.7109375" customWidth="1"/>
  </cols>
  <sheetData>
    <row r="1" spans="1:5" ht="25.5" customHeight="1">
      <c r="A1" s="963" t="s">
        <v>248</v>
      </c>
    </row>
    <row r="2" spans="1:5" s="279" customFormat="1" ht="42" customHeight="1">
      <c r="A2" s="1357" t="s">
        <v>1099</v>
      </c>
      <c r="B2" s="1357"/>
      <c r="C2" s="1357"/>
      <c r="D2" s="1357"/>
      <c r="E2" s="1357"/>
    </row>
    <row r="3" spans="1:5">
      <c r="A3" s="1138" t="s">
        <v>1100</v>
      </c>
      <c r="B3" s="1136" t="s">
        <v>1059</v>
      </c>
      <c r="C3" s="1136" t="s">
        <v>253</v>
      </c>
      <c r="D3" s="1136"/>
      <c r="E3" s="1201"/>
    </row>
    <row r="4" spans="1:5" ht="49.5" customHeight="1">
      <c r="A4" s="1138"/>
      <c r="B4" s="1136"/>
      <c r="C4" s="570" t="s">
        <v>1060</v>
      </c>
      <c r="D4" s="570" t="s">
        <v>1061</v>
      </c>
      <c r="E4" s="571" t="s">
        <v>1062</v>
      </c>
    </row>
    <row r="5" spans="1:5">
      <c r="A5" s="1139"/>
      <c r="B5" s="1140" t="s">
        <v>56</v>
      </c>
      <c r="C5" s="1202"/>
      <c r="D5" s="1202"/>
      <c r="E5" s="1203"/>
    </row>
    <row r="6" spans="1:5" ht="12.75" customHeight="1">
      <c r="A6" s="411" t="s">
        <v>0</v>
      </c>
      <c r="B6" s="412">
        <v>14.494473703731177</v>
      </c>
      <c r="C6" s="412">
        <v>0.82708997848824262</v>
      </c>
      <c r="D6" s="412">
        <v>12.575105704324605</v>
      </c>
      <c r="E6" s="413">
        <v>1.0922780209183296</v>
      </c>
    </row>
    <row r="7" spans="1:5" ht="12.75" customHeight="1">
      <c r="A7" s="1355" t="s">
        <v>1063</v>
      </c>
      <c r="B7" s="1356"/>
      <c r="C7" s="1356"/>
      <c r="D7" s="1356"/>
      <c r="E7" s="1356"/>
    </row>
    <row r="8" spans="1:5" ht="12.75" customHeight="1">
      <c r="A8" s="414" t="s">
        <v>2</v>
      </c>
      <c r="B8" s="415">
        <v>16.112207499295177</v>
      </c>
      <c r="C8" s="415">
        <v>0.81054412179306456</v>
      </c>
      <c r="D8" s="415">
        <v>14.246781317545343</v>
      </c>
      <c r="E8" s="416">
        <v>1.054882059956771</v>
      </c>
    </row>
    <row r="9" spans="1:5" ht="12.75" customHeight="1">
      <c r="A9" s="1355" t="s">
        <v>1103</v>
      </c>
      <c r="B9" s="1356"/>
      <c r="C9" s="1356"/>
      <c r="D9" s="1356"/>
      <c r="E9" s="1356"/>
    </row>
    <row r="10" spans="1:5" ht="12.75" customHeight="1">
      <c r="A10" s="417" t="s">
        <v>7</v>
      </c>
      <c r="B10" s="415">
        <v>16.245217878137538</v>
      </c>
      <c r="C10" s="415">
        <v>0.60184753195857044</v>
      </c>
      <c r="D10" s="415">
        <v>14.700942427918259</v>
      </c>
      <c r="E10" s="416">
        <v>0.93776243351684241</v>
      </c>
    </row>
    <row r="11" spans="1:5" ht="12.75" customHeight="1">
      <c r="A11" s="937" t="s">
        <v>8</v>
      </c>
      <c r="B11" s="938">
        <v>15.977283483199242</v>
      </c>
      <c r="C11" s="938">
        <v>1.0222432560340748</v>
      </c>
      <c r="D11" s="938">
        <v>13.786086133459536</v>
      </c>
      <c r="E11" s="939">
        <v>1.1689540937056317</v>
      </c>
    </row>
    <row r="12" spans="1:5" ht="12.75" customHeight="1">
      <c r="A12" s="1355" t="s">
        <v>1104</v>
      </c>
      <c r="B12" s="1356"/>
      <c r="C12" s="1356"/>
      <c r="D12" s="1356"/>
      <c r="E12" s="1356"/>
    </row>
    <row r="13" spans="1:5" ht="12.75" customHeight="1">
      <c r="A13" s="417" t="s">
        <v>1064</v>
      </c>
      <c r="B13" s="415">
        <v>12.380104815583902</v>
      </c>
      <c r="C13" s="415">
        <v>1.0778206269158508</v>
      </c>
      <c r="D13" s="415">
        <v>10.11569267279739</v>
      </c>
      <c r="E13" s="416">
        <v>1.1865915158706615</v>
      </c>
    </row>
    <row r="14" spans="1:5" ht="12.75" customHeight="1">
      <c r="A14" s="937" t="s">
        <v>1065</v>
      </c>
      <c r="B14" s="938">
        <v>21.690885072655217</v>
      </c>
      <c r="C14" s="938">
        <v>0.68692206076618234</v>
      </c>
      <c r="D14" s="938">
        <v>19.682959048877148</v>
      </c>
      <c r="E14" s="939">
        <v>1.3298106560986349</v>
      </c>
    </row>
    <row r="15" spans="1:5" ht="12.75" customHeight="1">
      <c r="A15" s="417" t="s">
        <v>1066</v>
      </c>
      <c r="B15" s="415">
        <v>14.893818733409178</v>
      </c>
      <c r="C15" s="415">
        <v>0.7489571482745544</v>
      </c>
      <c r="D15" s="415">
        <v>13.301099734546835</v>
      </c>
      <c r="E15" s="416">
        <v>0.84376185058778908</v>
      </c>
    </row>
    <row r="16" spans="1:5" ht="12.75" customHeight="1">
      <c r="A16" s="1336" t="s">
        <v>1067</v>
      </c>
      <c r="B16" s="1356"/>
      <c r="C16" s="1356"/>
      <c r="D16" s="1356"/>
      <c r="E16" s="1356"/>
    </row>
    <row r="17" spans="1:5" ht="12.75" customHeight="1">
      <c r="A17" s="414" t="s">
        <v>2</v>
      </c>
      <c r="B17" s="415">
        <v>8.4426445989963899</v>
      </c>
      <c r="C17" s="415">
        <v>0.89796637027907389</v>
      </c>
      <c r="D17" s="415">
        <v>6.3121753675499601</v>
      </c>
      <c r="E17" s="416">
        <v>1.2325028611673563</v>
      </c>
    </row>
    <row r="18" spans="1:5" ht="12.75" customHeight="1">
      <c r="A18" s="1355" t="s">
        <v>1103</v>
      </c>
      <c r="B18" s="1356"/>
      <c r="C18" s="1356"/>
      <c r="D18" s="1356"/>
      <c r="E18" s="1356"/>
    </row>
    <row r="19" spans="1:5" ht="12.75" customHeight="1">
      <c r="A19" s="417" t="s">
        <v>7</v>
      </c>
      <c r="B19" s="415">
        <v>8.2836082836082827</v>
      </c>
      <c r="C19" s="415">
        <v>0.64935064935064934</v>
      </c>
      <c r="D19" s="415">
        <v>6.5812565812565813</v>
      </c>
      <c r="E19" s="416">
        <v>1.053001053001053</v>
      </c>
    </row>
    <row r="20" spans="1:5" ht="12.75" customHeight="1">
      <c r="A20" s="937" t="s">
        <v>8</v>
      </c>
      <c r="B20" s="938">
        <v>8.6012009890498042</v>
      </c>
      <c r="C20" s="938">
        <v>1.130342635111268</v>
      </c>
      <c r="D20" s="938">
        <v>6.0402684563758395</v>
      </c>
      <c r="E20" s="939">
        <v>1.4305898975626987</v>
      </c>
    </row>
    <row r="21" spans="1:5" ht="12.75" customHeight="1">
      <c r="A21" s="1355" t="s">
        <v>1104</v>
      </c>
      <c r="B21" s="1356"/>
      <c r="C21" s="1356"/>
      <c r="D21" s="1356"/>
      <c r="E21" s="1356"/>
    </row>
    <row r="22" spans="1:5" ht="12.75" customHeight="1">
      <c r="A22" s="417" t="s">
        <v>1064</v>
      </c>
      <c r="B22" s="415">
        <v>7.0351758793969852</v>
      </c>
      <c r="C22" s="415">
        <v>1.2119420632574638</v>
      </c>
      <c r="D22" s="415">
        <v>4.4043748152527344</v>
      </c>
      <c r="E22" s="416">
        <v>1.418859000886787</v>
      </c>
    </row>
    <row r="23" spans="1:5" ht="12.75" customHeight="1">
      <c r="A23" s="937" t="s">
        <v>1065</v>
      </c>
      <c r="B23" s="938">
        <v>11.439299123904881</v>
      </c>
      <c r="C23" s="938">
        <v>0.97622027534418032</v>
      </c>
      <c r="D23" s="938">
        <v>8.7859824780976226</v>
      </c>
      <c r="E23" s="939">
        <v>1.6770963704630788</v>
      </c>
    </row>
    <row r="24" spans="1:5" ht="12.75" customHeight="1">
      <c r="A24" s="417" t="s">
        <v>1066</v>
      </c>
      <c r="B24" s="415">
        <v>6.6314996232102494</v>
      </c>
      <c r="C24" s="415">
        <v>0.55262496860085408</v>
      </c>
      <c r="D24" s="415">
        <v>5.4257724189902028</v>
      </c>
      <c r="E24" s="416">
        <v>0.65310223561919123</v>
      </c>
    </row>
    <row r="25" spans="1:5" ht="12.75" customHeight="1">
      <c r="A25" s="1355" t="s">
        <v>1101</v>
      </c>
      <c r="B25" s="1356"/>
      <c r="C25" s="1356"/>
      <c r="D25" s="1356"/>
      <c r="E25" s="1356"/>
    </row>
    <row r="26" spans="1:5" ht="12.75" customHeight="1">
      <c r="A26" s="417" t="s">
        <v>2</v>
      </c>
      <c r="B26" s="415">
        <v>8.8313413014608244</v>
      </c>
      <c r="C26" s="415">
        <v>0.94068171757414787</v>
      </c>
      <c r="D26" s="415">
        <v>6.4962372731297027</v>
      </c>
      <c r="E26" s="416">
        <v>1.394422310756972</v>
      </c>
    </row>
    <row r="27" spans="1:5" ht="12.75" customHeight="1">
      <c r="A27" s="1355" t="s">
        <v>1103</v>
      </c>
      <c r="B27" s="1356"/>
      <c r="C27" s="1356"/>
      <c r="D27" s="1356"/>
      <c r="E27" s="1356"/>
    </row>
    <row r="28" spans="1:5" ht="12.75" customHeight="1">
      <c r="A28" s="418" t="s">
        <v>7</v>
      </c>
      <c r="B28" s="415">
        <v>8.6036036036036023</v>
      </c>
      <c r="C28" s="415">
        <v>0.65315315315315314</v>
      </c>
      <c r="D28" s="415">
        <v>6.756756756756757</v>
      </c>
      <c r="E28" s="416">
        <v>1.1936936936936937</v>
      </c>
    </row>
    <row r="29" spans="1:5" ht="12.75" customHeight="1">
      <c r="A29" s="940" t="s">
        <v>8</v>
      </c>
      <c r="B29" s="938">
        <v>9.0513489991296776</v>
      </c>
      <c r="C29" s="938">
        <v>1.196692776327241</v>
      </c>
      <c r="D29" s="938">
        <v>6.2445604873803306</v>
      </c>
      <c r="E29" s="939">
        <v>1.5883376849434292</v>
      </c>
    </row>
    <row r="30" spans="1:5" ht="12.75" customHeight="1">
      <c r="A30" s="1355" t="s">
        <v>1104</v>
      </c>
      <c r="B30" s="1356"/>
      <c r="C30" s="1356"/>
      <c r="D30" s="1356"/>
      <c r="E30" s="1356"/>
    </row>
    <row r="31" spans="1:5" ht="12.75" customHeight="1">
      <c r="A31" s="417" t="s">
        <v>1064</v>
      </c>
      <c r="B31" s="415">
        <v>9.7616345062429062</v>
      </c>
      <c r="C31" s="415">
        <v>1.5891032917139614</v>
      </c>
      <c r="D31" s="415">
        <v>5.8456299659477864</v>
      </c>
      <c r="E31" s="416">
        <v>2.3269012485811578</v>
      </c>
    </row>
    <row r="32" spans="1:5" ht="12.75" customHeight="1">
      <c r="A32" s="937" t="s">
        <v>1065</v>
      </c>
      <c r="B32" s="938">
        <v>11.185747663551401</v>
      </c>
      <c r="C32" s="938">
        <v>1.0514018691588785</v>
      </c>
      <c r="D32" s="938">
        <v>8.3235981308411215</v>
      </c>
      <c r="E32" s="939">
        <v>1.7815420560747661</v>
      </c>
    </row>
    <row r="33" spans="1:5" ht="12.75" customHeight="1">
      <c r="A33" s="417" t="s">
        <v>1066</v>
      </c>
      <c r="B33" s="415">
        <v>6.3116883116883109</v>
      </c>
      <c r="C33" s="415">
        <v>0.51948051948051943</v>
      </c>
      <c r="D33" s="415">
        <v>5.1688311688311686</v>
      </c>
      <c r="E33" s="416">
        <v>0.62337662337662336</v>
      </c>
    </row>
    <row r="34" spans="1:5" ht="12.75" customHeight="1">
      <c r="A34" s="1355" t="s">
        <v>1102</v>
      </c>
      <c r="B34" s="1356"/>
      <c r="C34" s="1356"/>
      <c r="D34" s="1356"/>
      <c r="E34" s="1356"/>
    </row>
    <row r="35" spans="1:5" ht="12.75" customHeight="1">
      <c r="A35" s="417" t="s">
        <v>2</v>
      </c>
      <c r="B35" s="415">
        <v>6.9306930693069315</v>
      </c>
      <c r="C35" s="415">
        <v>0.73181231166594918</v>
      </c>
      <c r="D35" s="415">
        <v>5.5531640120533794</v>
      </c>
      <c r="E35" s="416">
        <v>0.64571674558760228</v>
      </c>
    </row>
    <row r="36" spans="1:5" ht="12.75" customHeight="1">
      <c r="A36" s="1355" t="s">
        <v>1103</v>
      </c>
      <c r="B36" s="1356"/>
      <c r="C36" s="1356"/>
      <c r="D36" s="1356"/>
      <c r="E36" s="1356"/>
    </row>
    <row r="37" spans="1:5" ht="12.75" customHeight="1">
      <c r="A37" s="417" t="s">
        <v>7</v>
      </c>
      <c r="B37" s="415">
        <v>7.1599045346062056</v>
      </c>
      <c r="C37" s="415">
        <v>0.63643595863166269</v>
      </c>
      <c r="D37" s="415">
        <v>5.9665871121718377</v>
      </c>
      <c r="E37" s="416">
        <v>0.55688146380270487</v>
      </c>
    </row>
    <row r="38" spans="1:5" ht="12.75" customHeight="1">
      <c r="A38" s="937" t="s">
        <v>8</v>
      </c>
      <c r="B38" s="938">
        <v>6.6604127579737344</v>
      </c>
      <c r="C38" s="938">
        <v>0.84427767354596628</v>
      </c>
      <c r="D38" s="938">
        <v>5.159474671669793</v>
      </c>
      <c r="E38" s="939">
        <v>0.75046904315196994</v>
      </c>
    </row>
    <row r="39" spans="1:5" ht="12.75" customHeight="1">
      <c r="A39" s="1355" t="s">
        <v>1104</v>
      </c>
      <c r="B39" s="1356"/>
      <c r="C39" s="1356"/>
      <c r="D39" s="1356"/>
      <c r="E39" s="1356"/>
    </row>
    <row r="40" spans="1:5" ht="12.75" customHeight="1">
      <c r="A40" s="417" t="s">
        <v>1064</v>
      </c>
      <c r="B40" s="415">
        <v>4.0098704503392968</v>
      </c>
      <c r="C40" s="415">
        <v>0.74028377544725477</v>
      </c>
      <c r="D40" s="415">
        <v>2.8377544725478101</v>
      </c>
      <c r="E40" s="416">
        <v>0.43183220234423197</v>
      </c>
    </row>
    <row r="41" spans="1:5" ht="12.75" customHeight="1">
      <c r="A41" s="937" t="s">
        <v>1065</v>
      </c>
      <c r="B41" s="938">
        <v>12.95971978984238</v>
      </c>
      <c r="C41" s="938" t="s">
        <v>150</v>
      </c>
      <c r="D41" s="938">
        <v>11.558669001751314</v>
      </c>
      <c r="E41" s="939">
        <v>0.87565674255691772</v>
      </c>
    </row>
    <row r="42" spans="1:5" ht="12.75" customHeight="1">
      <c r="A42" s="419" t="s">
        <v>1066</v>
      </c>
      <c r="B42" s="420">
        <v>16.793893129770993</v>
      </c>
      <c r="C42" s="420" t="s">
        <v>150</v>
      </c>
      <c r="D42" s="420">
        <v>13.740458015267176</v>
      </c>
      <c r="E42" s="421" t="s">
        <v>150</v>
      </c>
    </row>
    <row r="43" spans="1:5">
      <c r="A43" s="349" t="s">
        <v>1068</v>
      </c>
    </row>
  </sheetData>
  <mergeCells count="17">
    <mergeCell ref="A27:E27"/>
    <mergeCell ref="A30:E30"/>
    <mergeCell ref="A34:E34"/>
    <mergeCell ref="A36:E36"/>
    <mergeCell ref="A39:E39"/>
    <mergeCell ref="A9:E9"/>
    <mergeCell ref="A12:E12"/>
    <mergeCell ref="A16:E16"/>
    <mergeCell ref="A18:E18"/>
    <mergeCell ref="A21:E21"/>
    <mergeCell ref="A25:E25"/>
    <mergeCell ref="A2:E2"/>
    <mergeCell ref="A3:A5"/>
    <mergeCell ref="B3:B4"/>
    <mergeCell ref="C3:E3"/>
    <mergeCell ref="B5:E5"/>
    <mergeCell ref="A7:E7"/>
  </mergeCells>
  <hyperlinks>
    <hyperlink ref="A1" location="Inhalt!A1" display="Zurück zum Inhalt"/>
  </hyperlink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dimension ref="A1:J42"/>
  <sheetViews>
    <sheetView workbookViewId="0">
      <selection activeCell="K24" sqref="K24"/>
    </sheetView>
  </sheetViews>
  <sheetFormatPr baseColWidth="10" defaultRowHeight="15"/>
  <cols>
    <col min="1" max="1" width="29.7109375" customWidth="1"/>
    <col min="2" max="5" width="14.7109375" customWidth="1"/>
  </cols>
  <sheetData>
    <row r="1" spans="1:10" ht="25.5" customHeight="1">
      <c r="A1" s="963" t="s">
        <v>248</v>
      </c>
    </row>
    <row r="2" spans="1:10" s="279" customFormat="1" ht="42.75" customHeight="1">
      <c r="A2" s="1358" t="s">
        <v>926</v>
      </c>
      <c r="B2" s="1358"/>
      <c r="C2" s="1358"/>
      <c r="D2" s="1358"/>
      <c r="E2" s="1358"/>
    </row>
    <row r="3" spans="1:10" ht="51" customHeight="1">
      <c r="A3" s="1138" t="s">
        <v>1105</v>
      </c>
      <c r="B3" s="570" t="s">
        <v>1059</v>
      </c>
      <c r="C3" s="570" t="s">
        <v>1060</v>
      </c>
      <c r="D3" s="570" t="s">
        <v>1061</v>
      </c>
      <c r="E3" s="571" t="s">
        <v>1062</v>
      </c>
    </row>
    <row r="4" spans="1:10" ht="12.75" customHeight="1">
      <c r="A4" s="1139"/>
      <c r="B4" s="1141" t="s">
        <v>56</v>
      </c>
      <c r="C4" s="1359"/>
      <c r="D4" s="1359"/>
      <c r="E4" s="1359"/>
      <c r="G4" s="437"/>
      <c r="H4" s="437"/>
      <c r="I4" s="437"/>
      <c r="J4" s="437"/>
    </row>
    <row r="5" spans="1:10" ht="12.75" customHeight="1">
      <c r="A5" s="435" t="s">
        <v>0</v>
      </c>
      <c r="B5" s="412">
        <v>14.494473703731177</v>
      </c>
      <c r="C5" s="412">
        <v>0.82708997848824262</v>
      </c>
      <c r="D5" s="412">
        <v>12.575105704324605</v>
      </c>
      <c r="E5" s="413">
        <v>1.0922780209183296</v>
      </c>
      <c r="G5" s="437"/>
      <c r="H5" s="437"/>
      <c r="I5" s="437"/>
      <c r="J5" s="437"/>
    </row>
    <row r="6" spans="1:10" ht="12.75" customHeight="1">
      <c r="A6" s="441" t="s">
        <v>1097</v>
      </c>
      <c r="B6" s="440"/>
      <c r="C6" s="440"/>
      <c r="D6" s="440"/>
      <c r="E6" s="440"/>
      <c r="G6" s="437"/>
      <c r="H6" s="437"/>
      <c r="I6" s="437"/>
      <c r="J6" s="437"/>
    </row>
    <row r="7" spans="1:10" ht="12.75" customHeight="1">
      <c r="A7" s="350" t="s">
        <v>1093</v>
      </c>
      <c r="B7" s="432">
        <v>4.7601849176538567</v>
      </c>
      <c r="C7" s="432">
        <v>0.96070499855533087</v>
      </c>
      <c r="D7" s="432">
        <v>3.0338052585957813</v>
      </c>
      <c r="E7" s="460">
        <v>0.76567466050274491</v>
      </c>
      <c r="G7" s="437"/>
      <c r="H7" s="437"/>
      <c r="I7" s="437"/>
      <c r="J7" s="437"/>
    </row>
    <row r="8" spans="1:10" ht="12.75" customHeight="1">
      <c r="A8" s="743" t="s">
        <v>1</v>
      </c>
      <c r="B8" s="941">
        <v>5.3417308140891064</v>
      </c>
      <c r="C8" s="941">
        <v>1.0030324236062516</v>
      </c>
      <c r="D8" s="941">
        <v>3.6622346629344529</v>
      </c>
      <c r="E8" s="942">
        <v>0.6881268952647539</v>
      </c>
      <c r="G8" s="437"/>
      <c r="H8" s="437"/>
      <c r="I8" s="437"/>
      <c r="J8" s="437"/>
    </row>
    <row r="9" spans="1:10" ht="12.75" customHeight="1">
      <c r="A9" s="436" t="s">
        <v>99</v>
      </c>
      <c r="B9" s="432">
        <v>3.8140417457305502</v>
      </c>
      <c r="C9" s="432">
        <v>0.91081593927893734</v>
      </c>
      <c r="D9" s="432">
        <v>2.011385199240987</v>
      </c>
      <c r="E9" s="460">
        <v>0.89184060721062619</v>
      </c>
      <c r="G9" s="437"/>
      <c r="H9" s="437"/>
      <c r="I9" s="437"/>
      <c r="J9" s="437"/>
    </row>
    <row r="10" spans="1:10" ht="12.75" customHeight="1">
      <c r="A10" s="943" t="s">
        <v>1094</v>
      </c>
      <c r="B10" s="941">
        <v>12.472185989411495</v>
      </c>
      <c r="C10" s="941">
        <v>0.60999002532034075</v>
      </c>
      <c r="D10" s="941">
        <v>11.179314048952659</v>
      </c>
      <c r="E10" s="942">
        <v>0.68671833039208163</v>
      </c>
      <c r="G10" s="437"/>
      <c r="H10" s="437"/>
      <c r="I10" s="437"/>
      <c r="J10" s="437"/>
    </row>
    <row r="11" spans="1:10" ht="12.75" customHeight="1">
      <c r="A11" s="436" t="s">
        <v>1</v>
      </c>
      <c r="B11" s="432">
        <v>13.114606741573034</v>
      </c>
      <c r="C11" s="432">
        <v>0.61573033707865177</v>
      </c>
      <c r="D11" s="432">
        <v>11.829213483146066</v>
      </c>
      <c r="E11" s="460">
        <v>0.66966292134831462</v>
      </c>
      <c r="G11" s="438"/>
      <c r="H11" s="438"/>
      <c r="I11" s="438"/>
      <c r="J11" s="438"/>
    </row>
    <row r="12" spans="1:10" ht="12.75" customHeight="1">
      <c r="A12" s="743" t="s">
        <v>99</v>
      </c>
      <c r="B12" s="941">
        <v>8.7264150943396217</v>
      </c>
      <c r="C12" s="941">
        <v>0.49790356394129981</v>
      </c>
      <c r="D12" s="941">
        <v>7.3899371069182385</v>
      </c>
      <c r="E12" s="942">
        <v>0.70754716981132082</v>
      </c>
      <c r="G12" s="437"/>
      <c r="H12" s="437"/>
      <c r="I12" s="437"/>
      <c r="J12" s="437"/>
    </row>
    <row r="13" spans="1:10" ht="12.75" customHeight="1">
      <c r="A13" s="350" t="s">
        <v>1095</v>
      </c>
      <c r="B13" s="432">
        <v>27.232979387882573</v>
      </c>
      <c r="C13" s="432">
        <v>0.83281282531751</v>
      </c>
      <c r="D13" s="432">
        <v>24.630439308765357</v>
      </c>
      <c r="E13" s="460">
        <v>1.7905475744326462</v>
      </c>
      <c r="G13" s="437"/>
      <c r="H13" s="437"/>
      <c r="I13" s="437"/>
      <c r="J13" s="437"/>
    </row>
    <row r="14" spans="1:10" ht="12.75" customHeight="1">
      <c r="A14" s="743" t="s">
        <v>1</v>
      </c>
      <c r="B14" s="941">
        <v>28.126463700234194</v>
      </c>
      <c r="C14" s="941">
        <v>0.81967213114754101</v>
      </c>
      <c r="D14" s="941">
        <v>25.620608899297427</v>
      </c>
      <c r="E14" s="942">
        <v>1.6861826697892273</v>
      </c>
    </row>
    <row r="15" spans="1:10" ht="12.75" customHeight="1">
      <c r="A15" s="436" t="s">
        <v>99</v>
      </c>
      <c r="B15" s="432">
        <v>20.262664165103189</v>
      </c>
      <c r="C15" s="432">
        <v>0.93808630393996251</v>
      </c>
      <c r="D15" s="432">
        <v>16.697936210131331</v>
      </c>
      <c r="E15" s="460">
        <v>2.6266416510318953</v>
      </c>
    </row>
    <row r="16" spans="1:10" ht="12.75" customHeight="1">
      <c r="A16" s="943" t="s">
        <v>1096</v>
      </c>
      <c r="B16" s="941">
        <v>28.809950694755713</v>
      </c>
      <c r="C16" s="941">
        <v>1.2662483191393994</v>
      </c>
      <c r="D16" s="941">
        <v>25.145674585387717</v>
      </c>
      <c r="E16" s="942">
        <v>2.3980277902285971</v>
      </c>
    </row>
    <row r="17" spans="1:5" ht="12.75" customHeight="1">
      <c r="A17" s="436" t="s">
        <v>1</v>
      </c>
      <c r="B17" s="432">
        <v>31.101928374655646</v>
      </c>
      <c r="C17" s="432">
        <v>1.1845730027548209</v>
      </c>
      <c r="D17" s="432">
        <v>27.644628099173552</v>
      </c>
      <c r="E17" s="460">
        <v>2.2727272727272729</v>
      </c>
    </row>
    <row r="18" spans="1:5" ht="12.75" customHeight="1">
      <c r="A18" s="744" t="s">
        <v>99</v>
      </c>
      <c r="B18" s="944">
        <v>18.810096153846153</v>
      </c>
      <c r="C18" s="944">
        <v>1.622596153846154</v>
      </c>
      <c r="D18" s="944">
        <v>14.302884615384615</v>
      </c>
      <c r="E18" s="945">
        <v>2.8846153846153846</v>
      </c>
    </row>
    <row r="19" spans="1:5" ht="12.75" customHeight="1">
      <c r="A19" s="441" t="s">
        <v>1106</v>
      </c>
      <c r="B19" s="440"/>
      <c r="C19" s="440"/>
      <c r="D19" s="440"/>
      <c r="E19" s="440"/>
    </row>
    <row r="20" spans="1:5" ht="12.75" customHeight="1">
      <c r="A20" s="350" t="s">
        <v>1093</v>
      </c>
      <c r="B20" s="415">
        <v>3.8140417457305502</v>
      </c>
      <c r="C20" s="415">
        <v>0.91081593927893734</v>
      </c>
      <c r="D20" s="415">
        <v>2.011385199240987</v>
      </c>
      <c r="E20" s="416">
        <v>0.89184060721062619</v>
      </c>
    </row>
    <row r="21" spans="1:5" ht="12.75" customHeight="1">
      <c r="A21" s="743" t="s">
        <v>3</v>
      </c>
      <c r="B21" s="938">
        <v>4.3098889476467477</v>
      </c>
      <c r="C21" s="938">
        <v>0.95187731359069272</v>
      </c>
      <c r="D21" s="938">
        <v>2.2474881015335799</v>
      </c>
      <c r="E21" s="939">
        <v>1.0840824960338444</v>
      </c>
    </row>
    <row r="22" spans="1:5" ht="12.75" customHeight="1">
      <c r="A22" s="436" t="s">
        <v>379</v>
      </c>
      <c r="B22" s="415">
        <v>2.553763440860215</v>
      </c>
      <c r="C22" s="415">
        <v>0.739247311827957</v>
      </c>
      <c r="D22" s="415">
        <v>1.411290322580645</v>
      </c>
      <c r="E22" s="416">
        <v>0.33602150537634407</v>
      </c>
    </row>
    <row r="23" spans="1:5" ht="12.75" customHeight="1">
      <c r="A23" s="943" t="s">
        <v>1094</v>
      </c>
      <c r="B23" s="938">
        <v>8.7264150943396217</v>
      </c>
      <c r="C23" s="938">
        <v>0.49790356394129981</v>
      </c>
      <c r="D23" s="938">
        <v>7.3899371069182385</v>
      </c>
      <c r="E23" s="939">
        <v>0.70754716981132082</v>
      </c>
    </row>
    <row r="24" spans="1:5" ht="12.75" customHeight="1">
      <c r="A24" s="436" t="s">
        <v>3</v>
      </c>
      <c r="B24" s="415">
        <v>8.1242158092848182</v>
      </c>
      <c r="C24" s="415">
        <v>0.4705144291091593</v>
      </c>
      <c r="D24" s="415">
        <v>6.7440401505646177</v>
      </c>
      <c r="E24" s="416">
        <v>0.72145545796737764</v>
      </c>
    </row>
    <row r="25" spans="1:5" ht="12.75" customHeight="1">
      <c r="A25" s="743" t="s">
        <v>379</v>
      </c>
      <c r="B25" s="938">
        <v>11.783439490445859</v>
      </c>
      <c r="C25" s="938" t="s">
        <v>385</v>
      </c>
      <c r="D25" s="938">
        <v>10.509554140127388</v>
      </c>
      <c r="E25" s="939" t="s">
        <v>385</v>
      </c>
    </row>
    <row r="26" spans="1:5" ht="12.75" customHeight="1">
      <c r="A26" s="350" t="s">
        <v>1095</v>
      </c>
      <c r="B26" s="415">
        <v>20.262664165103189</v>
      </c>
      <c r="C26" s="415">
        <v>0.93808630393996251</v>
      </c>
      <c r="D26" s="415">
        <v>16.697936210131331</v>
      </c>
      <c r="E26" s="416">
        <v>2.6266416510318953</v>
      </c>
    </row>
    <row r="27" spans="1:5" ht="12.75" customHeight="1">
      <c r="A27" s="743" t="s">
        <v>3</v>
      </c>
      <c r="B27" s="938">
        <v>19.612068965517242</v>
      </c>
      <c r="C27" s="938" t="s">
        <v>150</v>
      </c>
      <c r="D27" s="938">
        <v>16.163793103448278</v>
      </c>
      <c r="E27" s="939">
        <v>2.5862068965517242</v>
      </c>
    </row>
    <row r="28" spans="1:5" ht="12.75" customHeight="1">
      <c r="A28" s="436" t="s">
        <v>379</v>
      </c>
      <c r="B28" s="415">
        <v>24.637681159420293</v>
      </c>
      <c r="C28" s="415" t="s">
        <v>150</v>
      </c>
      <c r="D28" s="415">
        <v>20.289855072463769</v>
      </c>
      <c r="E28" s="416" t="s">
        <v>150</v>
      </c>
    </row>
    <row r="29" spans="1:5" ht="12.75" customHeight="1">
      <c r="A29" s="943" t="s">
        <v>1096</v>
      </c>
      <c r="B29" s="938">
        <v>18.810096153846153</v>
      </c>
      <c r="C29" s="938">
        <v>1.622596153846154</v>
      </c>
      <c r="D29" s="938">
        <v>14.302884615384615</v>
      </c>
      <c r="E29" s="939">
        <v>2.8846153846153846</v>
      </c>
    </row>
    <row r="30" spans="1:5" ht="12.75" customHeight="1">
      <c r="A30" s="436" t="s">
        <v>3</v>
      </c>
      <c r="B30" s="415">
        <v>18.306188925081432</v>
      </c>
      <c r="C30" s="415">
        <v>1.6286644951140066</v>
      </c>
      <c r="D30" s="415">
        <v>13.745928338762214</v>
      </c>
      <c r="E30" s="416">
        <v>2.9315960912052117</v>
      </c>
    </row>
    <row r="31" spans="1:5" ht="12.75" customHeight="1">
      <c r="A31" s="744" t="s">
        <v>379</v>
      </c>
      <c r="B31" s="946">
        <v>24.806201550387598</v>
      </c>
      <c r="C31" s="946" t="s">
        <v>150</v>
      </c>
      <c r="D31" s="946">
        <v>20.930232558139537</v>
      </c>
      <c r="E31" s="947" t="s">
        <v>150</v>
      </c>
    </row>
    <row r="32" spans="1:5">
      <c r="A32" s="349" t="s">
        <v>1068</v>
      </c>
      <c r="B32" s="437"/>
      <c r="C32" s="437"/>
      <c r="D32" s="437"/>
      <c r="E32" s="437"/>
    </row>
    <row r="33" spans="1:5">
      <c r="A33" s="437"/>
      <c r="B33" s="437"/>
      <c r="C33" s="437"/>
      <c r="D33" s="437"/>
      <c r="E33" s="437"/>
    </row>
    <row r="34" spans="1:5">
      <c r="A34" s="437"/>
      <c r="B34" s="437"/>
      <c r="C34" s="437"/>
      <c r="D34" s="437"/>
      <c r="E34" s="437"/>
    </row>
    <row r="35" spans="1:5">
      <c r="A35" s="437"/>
      <c r="B35" s="437"/>
      <c r="C35" s="437"/>
      <c r="D35" s="437"/>
      <c r="E35" s="437"/>
    </row>
    <row r="36" spans="1:5">
      <c r="A36" s="437"/>
      <c r="B36" s="437"/>
      <c r="C36" s="437"/>
      <c r="D36" s="437"/>
      <c r="E36" s="437"/>
    </row>
    <row r="37" spans="1:5">
      <c r="A37" s="437"/>
      <c r="B37" s="437"/>
      <c r="C37" s="437"/>
      <c r="D37" s="437"/>
      <c r="E37" s="437"/>
    </row>
    <row r="38" spans="1:5">
      <c r="A38" s="437"/>
      <c r="B38" s="437"/>
      <c r="C38" s="437"/>
      <c r="D38" s="437"/>
      <c r="E38" s="437"/>
    </row>
    <row r="39" spans="1:5">
      <c r="A39" s="437"/>
      <c r="B39" s="437"/>
      <c r="C39" s="437"/>
      <c r="D39" s="437"/>
      <c r="E39" s="437"/>
    </row>
    <row r="40" spans="1:5">
      <c r="A40" s="437"/>
      <c r="B40" s="437"/>
      <c r="C40" s="437"/>
      <c r="D40" s="437"/>
      <c r="E40" s="437"/>
    </row>
    <row r="41" spans="1:5">
      <c r="A41" s="437"/>
      <c r="B41" s="437"/>
      <c r="C41" s="437"/>
      <c r="D41" s="437"/>
      <c r="E41" s="437"/>
    </row>
    <row r="42" spans="1:5">
      <c r="A42" s="437"/>
      <c r="B42" s="437"/>
      <c r="C42" s="437"/>
      <c r="D42" s="437"/>
      <c r="E42" s="437"/>
    </row>
  </sheetData>
  <mergeCells count="3">
    <mergeCell ref="A2:E2"/>
    <mergeCell ref="A3:A4"/>
    <mergeCell ref="B4:E4"/>
  </mergeCells>
  <hyperlinks>
    <hyperlink ref="A1" location="Inhalt!A1" display="Zurück zum Inhalt"/>
  </hyperlink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dimension ref="A1:J25"/>
  <sheetViews>
    <sheetView workbookViewId="0"/>
  </sheetViews>
  <sheetFormatPr baseColWidth="10" defaultRowHeight="15"/>
  <cols>
    <col min="1" max="1" width="39" customWidth="1"/>
    <col min="2" max="5" width="13.42578125" customWidth="1"/>
  </cols>
  <sheetData>
    <row r="1" spans="1:10" ht="25.5" customHeight="1">
      <c r="A1" s="963" t="s">
        <v>248</v>
      </c>
    </row>
    <row r="2" spans="1:10" s="279" customFormat="1" ht="29.25" customHeight="1">
      <c r="A2" s="1360" t="s">
        <v>1285</v>
      </c>
      <c r="B2" s="1360"/>
      <c r="C2" s="1360"/>
      <c r="D2" s="1360"/>
      <c r="E2" s="1360"/>
    </row>
    <row r="3" spans="1:10" s="279" customFormat="1" ht="60" customHeight="1">
      <c r="A3" s="1138" t="s">
        <v>1107</v>
      </c>
      <c r="B3" s="570" t="s">
        <v>1059</v>
      </c>
      <c r="C3" s="570" t="s">
        <v>1060</v>
      </c>
      <c r="D3" s="570" t="s">
        <v>1061</v>
      </c>
      <c r="E3" s="571" t="s">
        <v>1062</v>
      </c>
    </row>
    <row r="4" spans="1:10" s="279" customFormat="1" ht="12.75" customHeight="1">
      <c r="A4" s="1139"/>
      <c r="B4" s="1141" t="s">
        <v>56</v>
      </c>
      <c r="C4" s="1359"/>
      <c r="D4" s="1359"/>
      <c r="E4" s="1359"/>
    </row>
    <row r="5" spans="1:10" s="279" customFormat="1" ht="12.75" customHeight="1">
      <c r="A5" s="448" t="s">
        <v>0</v>
      </c>
      <c r="B5" s="455">
        <v>14.494473703731177</v>
      </c>
      <c r="C5" s="455">
        <v>0.82708997848824262</v>
      </c>
      <c r="D5" s="455">
        <v>12.575105704324605</v>
      </c>
      <c r="E5" s="456">
        <v>1.0922780209183296</v>
      </c>
    </row>
    <row r="6" spans="1:10" s="279" customFormat="1" ht="12.75" customHeight="1">
      <c r="A6" s="948" t="s">
        <v>1</v>
      </c>
      <c r="B6" s="941">
        <v>16.112207499295177</v>
      </c>
      <c r="C6" s="941">
        <v>0.81054412179306456</v>
      </c>
      <c r="D6" s="941">
        <v>14.246781317545343</v>
      </c>
      <c r="E6" s="949">
        <v>1.054882059956771</v>
      </c>
    </row>
    <row r="7" spans="1:10" s="279" customFormat="1" ht="12.75" customHeight="1">
      <c r="A7" s="449" t="s">
        <v>99</v>
      </c>
      <c r="B7" s="432">
        <v>8.4426445989963899</v>
      </c>
      <c r="C7" s="432">
        <v>0.89796637027907389</v>
      </c>
      <c r="D7" s="432">
        <v>6.3121753675499601</v>
      </c>
      <c r="E7" s="457">
        <v>1.2325028611673563</v>
      </c>
    </row>
    <row r="8" spans="1:10" s="279" customFormat="1" ht="12.75" customHeight="1">
      <c r="A8" s="950" t="s">
        <v>3</v>
      </c>
      <c r="B8" s="941">
        <v>8.8313413014608244</v>
      </c>
      <c r="C8" s="941">
        <v>0.94068171757414787</v>
      </c>
      <c r="D8" s="941">
        <v>6.4962372731297027</v>
      </c>
      <c r="E8" s="949">
        <v>1.394422310756972</v>
      </c>
    </row>
    <row r="9" spans="1:10" s="279" customFormat="1" ht="12.75" customHeight="1">
      <c r="A9" s="459" t="s">
        <v>379</v>
      </c>
      <c r="B9" s="432">
        <v>6.9306930693069315</v>
      </c>
      <c r="C9" s="432">
        <v>0.73181231166594918</v>
      </c>
      <c r="D9" s="432">
        <v>5.5531640120533794</v>
      </c>
      <c r="E9" s="457">
        <v>0.64571674558760228</v>
      </c>
    </row>
    <row r="10" spans="1:10" s="279" customFormat="1" ht="15" customHeight="1">
      <c r="A10" s="439" t="s">
        <v>1098</v>
      </c>
      <c r="B10" s="439"/>
      <c r="C10" s="439"/>
      <c r="D10" s="439"/>
      <c r="E10" s="439"/>
      <c r="H10" s="450"/>
      <c r="I10" s="450"/>
      <c r="J10" s="450"/>
    </row>
    <row r="11" spans="1:10" s="279" customFormat="1" ht="12.75" customHeight="1">
      <c r="A11" s="449" t="s">
        <v>1082</v>
      </c>
      <c r="B11" s="432">
        <v>4.5022511255627808</v>
      </c>
      <c r="C11" s="432">
        <v>0.5002501250625313</v>
      </c>
      <c r="D11" s="432">
        <v>3.5517758879439718</v>
      </c>
      <c r="E11" s="457">
        <v>0.5002501250625313</v>
      </c>
      <c r="H11" s="450"/>
      <c r="I11" s="450"/>
      <c r="J11" s="450"/>
    </row>
    <row r="12" spans="1:10" s="279" customFormat="1" ht="12.75" customHeight="1">
      <c r="A12" s="951" t="s">
        <v>1083</v>
      </c>
      <c r="B12" s="941">
        <v>9.3605189990732161</v>
      </c>
      <c r="C12" s="941">
        <v>1.1121408711770158</v>
      </c>
      <c r="D12" s="941">
        <v>6.7655236329935127</v>
      </c>
      <c r="E12" s="949">
        <v>1.4828544949026876</v>
      </c>
      <c r="G12" s="451"/>
      <c r="H12" s="452"/>
      <c r="I12" s="452"/>
      <c r="J12" s="452"/>
    </row>
    <row r="13" spans="1:10" s="279" customFormat="1" ht="12.75" customHeight="1">
      <c r="A13" s="449" t="s">
        <v>1084</v>
      </c>
      <c r="B13" s="432">
        <v>13.043478260869565</v>
      </c>
      <c r="C13" s="432">
        <v>0.96618357487922701</v>
      </c>
      <c r="D13" s="432">
        <v>10.950080515297907</v>
      </c>
      <c r="E13" s="457">
        <v>1.1272141706924315</v>
      </c>
      <c r="G13" s="451"/>
      <c r="H13" s="452"/>
      <c r="I13" s="452"/>
      <c r="J13" s="452"/>
    </row>
    <row r="14" spans="1:10" s="279" customFormat="1" ht="12.75" customHeight="1">
      <c r="A14" s="948" t="s">
        <v>1085</v>
      </c>
      <c r="B14" s="941">
        <v>9.6265560165975117</v>
      </c>
      <c r="C14" s="941">
        <v>0.74688796680497926</v>
      </c>
      <c r="D14" s="941">
        <v>7.6348547717842328</v>
      </c>
      <c r="E14" s="949">
        <v>1.2448132780082988</v>
      </c>
    </row>
    <row r="15" spans="1:10" s="279" customFormat="1" ht="25.5" customHeight="1">
      <c r="A15" s="453" t="s">
        <v>1086</v>
      </c>
      <c r="B15" s="432">
        <v>11.198428290766209</v>
      </c>
      <c r="C15" s="432">
        <v>1.37524557956778</v>
      </c>
      <c r="D15" s="432">
        <v>7.4656188605108058</v>
      </c>
      <c r="E15" s="457">
        <v>2.3575638506876229</v>
      </c>
    </row>
    <row r="16" spans="1:10" s="279" customFormat="1" ht="12.75" customHeight="1">
      <c r="A16" s="948" t="s">
        <v>1087</v>
      </c>
      <c r="B16" s="941">
        <v>10.211946050096339</v>
      </c>
      <c r="C16" s="941">
        <v>0.96339113680154131</v>
      </c>
      <c r="D16" s="941">
        <v>7.5144508670520231</v>
      </c>
      <c r="E16" s="952">
        <v>1.7341040462427744</v>
      </c>
    </row>
    <row r="17" spans="1:5" s="279" customFormat="1" ht="12.75" customHeight="1">
      <c r="A17" s="449" t="s">
        <v>1088</v>
      </c>
      <c r="B17" s="432">
        <v>6.5868263473053901</v>
      </c>
      <c r="C17" s="432" t="s">
        <v>150</v>
      </c>
      <c r="D17" s="432">
        <v>5.2894211576846306</v>
      </c>
      <c r="E17" s="457">
        <v>0.89820359281437123</v>
      </c>
    </row>
    <row r="18" spans="1:5" s="279" customFormat="1" ht="12.75" customHeight="1">
      <c r="A18" s="948" t="s">
        <v>1089</v>
      </c>
      <c r="B18" s="941">
        <v>7.9019073569482288</v>
      </c>
      <c r="C18" s="941">
        <v>0.54495912806539504</v>
      </c>
      <c r="D18" s="941">
        <v>6.5940054495912808</v>
      </c>
      <c r="E18" s="949">
        <v>0.81743869209809261</v>
      </c>
    </row>
    <row r="19" spans="1:5" s="279" customFormat="1" ht="24.95" customHeight="1">
      <c r="A19" s="453" t="s">
        <v>1090</v>
      </c>
      <c r="B19" s="432">
        <v>9.0265486725663724</v>
      </c>
      <c r="C19" s="432">
        <v>2.1238938053097343</v>
      </c>
      <c r="D19" s="432">
        <v>4.4247787610619467</v>
      </c>
      <c r="E19" s="457">
        <v>2.4778761061946901</v>
      </c>
    </row>
    <row r="20" spans="1:5" s="279" customFormat="1" ht="12.75" customHeight="1">
      <c r="A20" s="948" t="s">
        <v>1076</v>
      </c>
      <c r="B20" s="941">
        <v>9.3398876404494384</v>
      </c>
      <c r="C20" s="941">
        <v>1.544943820224719</v>
      </c>
      <c r="D20" s="941">
        <v>5.7584269662921352</v>
      </c>
      <c r="E20" s="949">
        <v>2.0365168539325844</v>
      </c>
    </row>
    <row r="21" spans="1:5" s="279" customFormat="1" ht="12.75" customHeight="1">
      <c r="A21" s="454" t="s">
        <v>1091</v>
      </c>
      <c r="B21" s="433">
        <v>11.010830324909747</v>
      </c>
      <c r="C21" s="434" t="s">
        <v>150</v>
      </c>
      <c r="D21" s="433">
        <v>9.5667870036101075</v>
      </c>
      <c r="E21" s="458" t="s">
        <v>150</v>
      </c>
    </row>
    <row r="22" spans="1:5" ht="59.25" customHeight="1">
      <c r="A22" s="1361" t="s">
        <v>1092</v>
      </c>
      <c r="B22" s="1361"/>
      <c r="C22" s="1361"/>
      <c r="D22" s="1361"/>
      <c r="E22" s="1361"/>
    </row>
    <row r="23" spans="1:5">
      <c r="A23" s="349" t="s">
        <v>1068</v>
      </c>
      <c r="B23" s="349"/>
      <c r="C23" s="349"/>
      <c r="D23" s="349"/>
      <c r="E23" s="349"/>
    </row>
    <row r="24" spans="1:5">
      <c r="A24" s="349"/>
      <c r="B24" s="349"/>
      <c r="C24" s="349"/>
      <c r="D24" s="349"/>
      <c r="E24" s="349"/>
    </row>
    <row r="25" spans="1:5">
      <c r="A25" s="349"/>
      <c r="B25" s="349"/>
      <c r="C25" s="349"/>
      <c r="D25" s="349"/>
      <c r="E25" s="349"/>
    </row>
  </sheetData>
  <mergeCells count="4">
    <mergeCell ref="A2:E2"/>
    <mergeCell ref="A3:A4"/>
    <mergeCell ref="B4:E4"/>
    <mergeCell ref="A22:E22"/>
  </mergeCells>
  <hyperlinks>
    <hyperlink ref="A1" location="Inhalt!A1" display="Zurück zum Inhalt"/>
  </hyperlink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dimension ref="A1:J45"/>
  <sheetViews>
    <sheetView workbookViewId="0">
      <selection activeCell="A2" sqref="A2:D2"/>
    </sheetView>
  </sheetViews>
  <sheetFormatPr baseColWidth="10" defaultRowHeight="15"/>
  <cols>
    <col min="1" max="1" width="25" customWidth="1"/>
    <col min="2" max="5" width="14.7109375" customWidth="1"/>
  </cols>
  <sheetData>
    <row r="1" spans="1:10" ht="25.5" customHeight="1">
      <c r="A1" s="963" t="s">
        <v>248</v>
      </c>
    </row>
    <row r="2" spans="1:10" ht="52.5" customHeight="1">
      <c r="A2" s="1364" t="s">
        <v>1284</v>
      </c>
      <c r="B2" s="1364"/>
      <c r="C2" s="1364"/>
      <c r="D2" s="1365"/>
      <c r="E2" s="422"/>
    </row>
    <row r="3" spans="1:10" s="279" customFormat="1" ht="27.75" customHeight="1">
      <c r="A3" s="1366" t="s">
        <v>1069</v>
      </c>
      <c r="B3" s="1367" t="s">
        <v>0</v>
      </c>
      <c r="C3" s="1367" t="s">
        <v>1070</v>
      </c>
      <c r="D3" s="1368"/>
      <c r="E3" s="447"/>
    </row>
    <row r="4" spans="1:10" s="279" customFormat="1" ht="27.75" customHeight="1">
      <c r="A4" s="1366"/>
      <c r="B4" s="1367"/>
      <c r="C4" s="953" t="s">
        <v>1109</v>
      </c>
      <c r="D4" s="954" t="s">
        <v>1110</v>
      </c>
      <c r="E4" s="447"/>
    </row>
    <row r="5" spans="1:10" s="279" customFormat="1" ht="15" customHeight="1">
      <c r="A5" s="1366"/>
      <c r="B5" s="1369" t="s">
        <v>1071</v>
      </c>
      <c r="C5" s="1369"/>
      <c r="D5" s="1370"/>
      <c r="E5" s="447"/>
    </row>
    <row r="6" spans="1:10" s="279" customFormat="1" ht="12.75" customHeight="1">
      <c r="A6" s="1371" t="s">
        <v>1072</v>
      </c>
      <c r="B6" s="1356"/>
      <c r="C6" s="1356"/>
      <c r="D6" s="1356"/>
      <c r="E6" s="447"/>
      <c r="G6" s="447"/>
      <c r="H6" s="447"/>
      <c r="I6" s="447"/>
      <c r="J6" s="447"/>
    </row>
    <row r="7" spans="1:10" s="279" customFormat="1" ht="12.75" customHeight="1">
      <c r="A7" s="955" t="s">
        <v>1073</v>
      </c>
      <c r="B7" s="956">
        <v>267</v>
      </c>
      <c r="C7" s="956">
        <v>251</v>
      </c>
      <c r="D7" s="957">
        <v>281</v>
      </c>
      <c r="E7" s="447"/>
      <c r="G7" s="447"/>
      <c r="H7" s="447"/>
      <c r="I7" s="447"/>
      <c r="J7" s="447"/>
    </row>
    <row r="8" spans="1:10" s="279" customFormat="1" ht="12.75" customHeight="1">
      <c r="A8" s="423" t="s">
        <v>1</v>
      </c>
      <c r="B8" s="424">
        <v>274</v>
      </c>
      <c r="C8" s="424">
        <v>259</v>
      </c>
      <c r="D8" s="425">
        <v>285</v>
      </c>
      <c r="E8" s="447"/>
      <c r="G8" s="447"/>
      <c r="H8" s="447"/>
      <c r="I8" s="447"/>
      <c r="J8" s="447"/>
    </row>
    <row r="9" spans="1:10" s="279" customFormat="1" ht="12.75" customHeight="1">
      <c r="A9" s="955" t="s">
        <v>99</v>
      </c>
      <c r="B9" s="956">
        <v>256</v>
      </c>
      <c r="C9" s="956">
        <v>240</v>
      </c>
      <c r="D9" s="957">
        <v>272</v>
      </c>
      <c r="E9" s="447"/>
      <c r="G9" s="447"/>
      <c r="H9" s="447"/>
      <c r="I9" s="447"/>
      <c r="J9" s="447"/>
    </row>
    <row r="10" spans="1:10" s="279" customFormat="1" ht="12.75" customHeight="1">
      <c r="A10" s="442" t="s">
        <v>1108</v>
      </c>
      <c r="B10" s="443"/>
      <c r="C10" s="443"/>
      <c r="D10" s="443"/>
      <c r="E10" s="447"/>
      <c r="G10" s="447"/>
      <c r="H10" s="447"/>
      <c r="I10" s="447"/>
      <c r="J10" s="447"/>
    </row>
    <row r="11" spans="1:10" s="279" customFormat="1" ht="12.75" customHeight="1">
      <c r="A11" s="423" t="s">
        <v>104</v>
      </c>
      <c r="B11" s="426">
        <v>266</v>
      </c>
      <c r="C11" s="426">
        <v>248</v>
      </c>
      <c r="D11" s="427">
        <v>282</v>
      </c>
      <c r="E11" s="447"/>
      <c r="G11" s="447"/>
      <c r="H11" s="447"/>
      <c r="I11" s="447"/>
      <c r="J11" s="447"/>
    </row>
    <row r="12" spans="1:10" s="279" customFormat="1" ht="12.75" customHeight="1">
      <c r="A12" s="955" t="s">
        <v>1074</v>
      </c>
      <c r="B12" s="958">
        <v>236</v>
      </c>
      <c r="C12" s="958">
        <v>226</v>
      </c>
      <c r="D12" s="959">
        <v>249</v>
      </c>
      <c r="E12" s="447"/>
      <c r="G12" s="447"/>
      <c r="H12" s="447"/>
      <c r="I12" s="447"/>
      <c r="J12" s="447"/>
    </row>
    <row r="13" spans="1:10" s="279" customFormat="1" ht="12.75" customHeight="1">
      <c r="A13" s="423" t="s">
        <v>1075</v>
      </c>
      <c r="B13" s="424">
        <v>250</v>
      </c>
      <c r="C13" s="424">
        <v>235</v>
      </c>
      <c r="D13" s="425">
        <v>267</v>
      </c>
      <c r="E13" s="447"/>
      <c r="G13" s="447"/>
      <c r="H13" s="447"/>
      <c r="I13" s="447"/>
      <c r="J13" s="447"/>
    </row>
    <row r="14" spans="1:10" s="279" customFormat="1" ht="12.75" customHeight="1">
      <c r="A14" s="960" t="s">
        <v>1076</v>
      </c>
      <c r="B14" s="958">
        <v>237</v>
      </c>
      <c r="C14" s="958">
        <v>223</v>
      </c>
      <c r="D14" s="959">
        <v>245</v>
      </c>
      <c r="E14" s="447"/>
      <c r="G14" s="447"/>
      <c r="H14" s="447"/>
      <c r="I14" s="447"/>
      <c r="J14" s="447"/>
    </row>
    <row r="15" spans="1:10" s="279" customFormat="1" ht="12.75" customHeight="1">
      <c r="A15" s="442" t="s">
        <v>1077</v>
      </c>
      <c r="B15" s="443"/>
      <c r="C15" s="443"/>
      <c r="D15" s="443"/>
      <c r="E15" s="447"/>
      <c r="G15" s="447"/>
      <c r="H15" s="447"/>
      <c r="I15" s="447"/>
      <c r="J15" s="447"/>
    </row>
    <row r="16" spans="1:10" s="279" customFormat="1" ht="12.75" customHeight="1">
      <c r="A16" s="955" t="s">
        <v>1073</v>
      </c>
      <c r="B16" s="956">
        <v>270</v>
      </c>
      <c r="C16" s="956">
        <v>252</v>
      </c>
      <c r="D16" s="957">
        <v>285</v>
      </c>
      <c r="E16" s="447"/>
    </row>
    <row r="17" spans="1:5" s="279" customFormat="1" ht="12.75" customHeight="1">
      <c r="A17" s="423" t="s">
        <v>1</v>
      </c>
      <c r="B17" s="424">
        <v>276</v>
      </c>
      <c r="C17" s="424">
        <v>260</v>
      </c>
      <c r="D17" s="425">
        <v>288</v>
      </c>
      <c r="E17" s="447"/>
    </row>
    <row r="18" spans="1:5" s="279" customFormat="1" ht="12.75" customHeight="1">
      <c r="A18" s="955" t="s">
        <v>99</v>
      </c>
      <c r="B18" s="956">
        <v>258</v>
      </c>
      <c r="C18" s="956">
        <v>240</v>
      </c>
      <c r="D18" s="957">
        <v>277</v>
      </c>
      <c r="E18" s="447"/>
    </row>
    <row r="19" spans="1:5" s="279" customFormat="1" ht="12.75" customHeight="1">
      <c r="A19" s="442" t="s">
        <v>1108</v>
      </c>
      <c r="B19" s="443"/>
      <c r="C19" s="443"/>
      <c r="D19" s="443"/>
      <c r="E19" s="447"/>
    </row>
    <row r="20" spans="1:5" s="279" customFormat="1" ht="12.75" customHeight="1">
      <c r="A20" s="423" t="s">
        <v>104</v>
      </c>
      <c r="B20" s="426">
        <v>271</v>
      </c>
      <c r="C20" s="426">
        <v>251</v>
      </c>
      <c r="D20" s="427">
        <v>290</v>
      </c>
      <c r="E20" s="447"/>
    </row>
    <row r="21" spans="1:5" s="279" customFormat="1" ht="12.75" customHeight="1">
      <c r="A21" s="955" t="s">
        <v>1074</v>
      </c>
      <c r="B21" s="958">
        <v>229</v>
      </c>
      <c r="C21" s="958">
        <v>218</v>
      </c>
      <c r="D21" s="959">
        <v>245</v>
      </c>
      <c r="E21" s="447"/>
    </row>
    <row r="22" spans="1:5" s="279" customFormat="1" ht="12.75" customHeight="1">
      <c r="A22" s="423" t="s">
        <v>1075</v>
      </c>
      <c r="B22" s="424">
        <v>251</v>
      </c>
      <c r="C22" s="424">
        <v>233</v>
      </c>
      <c r="D22" s="425">
        <v>273</v>
      </c>
      <c r="E22" s="447"/>
    </row>
    <row r="23" spans="1:5" s="279" customFormat="1" ht="12.75" customHeight="1">
      <c r="A23" s="960" t="s">
        <v>1076</v>
      </c>
      <c r="B23" s="958">
        <v>239</v>
      </c>
      <c r="C23" s="958">
        <v>221</v>
      </c>
      <c r="D23" s="959">
        <v>250</v>
      </c>
      <c r="E23" s="447"/>
    </row>
    <row r="24" spans="1:5" s="279" customFormat="1" ht="12.75" customHeight="1">
      <c r="A24" s="442" t="s">
        <v>1078</v>
      </c>
      <c r="B24" s="443"/>
      <c r="C24" s="443"/>
      <c r="D24" s="443"/>
      <c r="E24" s="447"/>
    </row>
    <row r="25" spans="1:5" s="279" customFormat="1" ht="12.75" customHeight="1">
      <c r="A25" s="955" t="s">
        <v>1073</v>
      </c>
      <c r="B25" s="956">
        <v>280</v>
      </c>
      <c r="C25" s="956">
        <v>266</v>
      </c>
      <c r="D25" s="957">
        <v>288</v>
      </c>
      <c r="E25" s="447"/>
    </row>
    <row r="26" spans="1:5" s="279" customFormat="1" ht="12.75" customHeight="1">
      <c r="A26" s="423" t="s">
        <v>1</v>
      </c>
      <c r="B26" s="424">
        <v>284</v>
      </c>
      <c r="C26" s="424">
        <v>271</v>
      </c>
      <c r="D26" s="425">
        <v>292</v>
      </c>
      <c r="E26" s="447"/>
    </row>
    <row r="27" spans="1:5" s="279" customFormat="1" ht="12.75" customHeight="1">
      <c r="A27" s="955" t="s">
        <v>99</v>
      </c>
      <c r="B27" s="956">
        <v>271</v>
      </c>
      <c r="C27" s="956">
        <v>257</v>
      </c>
      <c r="D27" s="957">
        <v>280</v>
      </c>
      <c r="E27" s="447"/>
    </row>
    <row r="28" spans="1:5" s="279" customFormat="1" ht="12.75" customHeight="1">
      <c r="A28" s="442" t="s">
        <v>1108</v>
      </c>
      <c r="B28" s="443"/>
      <c r="C28" s="443"/>
      <c r="D28" s="443"/>
      <c r="E28" s="447"/>
    </row>
    <row r="29" spans="1:5" s="279" customFormat="1" ht="12.75" customHeight="1">
      <c r="A29" s="423" t="s">
        <v>104</v>
      </c>
      <c r="B29" s="426">
        <v>276</v>
      </c>
      <c r="C29" s="426">
        <v>262</v>
      </c>
      <c r="D29" s="427">
        <v>285</v>
      </c>
      <c r="E29" s="447"/>
    </row>
    <row r="30" spans="1:5" s="279" customFormat="1" ht="12.75" customHeight="1">
      <c r="A30" s="955" t="s">
        <v>1074</v>
      </c>
      <c r="B30" s="958">
        <v>263</v>
      </c>
      <c r="C30" s="958">
        <v>256</v>
      </c>
      <c r="D30" s="959">
        <v>270</v>
      </c>
      <c r="E30" s="447"/>
    </row>
    <row r="31" spans="1:5" s="279" customFormat="1" ht="12.75" customHeight="1">
      <c r="A31" s="423" t="s">
        <v>1075</v>
      </c>
      <c r="B31" s="424">
        <v>260</v>
      </c>
      <c r="C31" s="424">
        <v>243</v>
      </c>
      <c r="D31" s="425">
        <v>274</v>
      </c>
      <c r="E31" s="447"/>
    </row>
    <row r="32" spans="1:5" s="279" customFormat="1" ht="12.75" customHeight="1">
      <c r="A32" s="960" t="s">
        <v>1076</v>
      </c>
      <c r="B32" s="961">
        <v>263</v>
      </c>
      <c r="C32" s="961">
        <v>247</v>
      </c>
      <c r="D32" s="962">
        <v>268</v>
      </c>
      <c r="E32" s="447"/>
    </row>
    <row r="33" spans="1:5">
      <c r="A33" s="428" t="s">
        <v>1079</v>
      </c>
      <c r="B33" s="429"/>
      <c r="C33" s="429"/>
      <c r="D33" s="422"/>
      <c r="E33" s="422"/>
    </row>
    <row r="34" spans="1:5" ht="13.5" customHeight="1">
      <c r="A34" s="428" t="s">
        <v>1080</v>
      </c>
      <c r="B34" s="429"/>
      <c r="C34" s="429"/>
      <c r="D34" s="422"/>
      <c r="E34" s="422"/>
    </row>
    <row r="35" spans="1:5" ht="45.75" customHeight="1">
      <c r="A35" s="1362" t="s">
        <v>1081</v>
      </c>
      <c r="B35" s="1363"/>
      <c r="C35" s="1363"/>
      <c r="D35" s="1363"/>
      <c r="E35" s="444"/>
    </row>
    <row r="36" spans="1:5">
      <c r="A36" s="422"/>
      <c r="B36" s="422"/>
      <c r="C36" s="422"/>
      <c r="D36" s="422"/>
      <c r="E36" s="422"/>
    </row>
    <row r="37" spans="1:5">
      <c r="A37" s="422"/>
      <c r="B37" s="422"/>
      <c r="C37" s="422"/>
      <c r="D37" s="422"/>
      <c r="E37" s="422"/>
    </row>
    <row r="38" spans="1:5">
      <c r="A38" s="422"/>
      <c r="B38" s="422"/>
      <c r="C38" s="422"/>
      <c r="D38" s="422"/>
      <c r="E38" s="422"/>
    </row>
    <row r="39" spans="1:5">
      <c r="A39" s="422"/>
      <c r="B39" s="422"/>
      <c r="C39" s="422"/>
      <c r="D39" s="422"/>
      <c r="E39" s="422"/>
    </row>
    <row r="40" spans="1:5">
      <c r="A40" s="422"/>
      <c r="B40" s="422"/>
      <c r="C40" s="422"/>
      <c r="D40" s="422"/>
      <c r="E40" s="422"/>
    </row>
    <row r="41" spans="1:5">
      <c r="A41" s="422"/>
      <c r="B41" s="422"/>
      <c r="C41" s="422"/>
      <c r="D41" s="422"/>
      <c r="E41" s="422"/>
    </row>
    <row r="42" spans="1:5">
      <c r="A42" s="430"/>
      <c r="B42" s="431"/>
      <c r="C42" s="422"/>
      <c r="D42" s="422"/>
      <c r="E42" s="422"/>
    </row>
    <row r="43" spans="1:5">
      <c r="A43" s="422"/>
      <c r="B43" s="422"/>
      <c r="C43" s="422"/>
      <c r="D43" s="422"/>
      <c r="E43" s="422"/>
    </row>
    <row r="44" spans="1:5">
      <c r="A44" s="422"/>
      <c r="B44" s="422"/>
      <c r="C44" s="422"/>
      <c r="D44" s="422"/>
      <c r="E44" s="422"/>
    </row>
    <row r="45" spans="1:5">
      <c r="A45" s="422"/>
      <c r="B45" s="422"/>
      <c r="C45" s="422"/>
      <c r="D45" s="422"/>
      <c r="E45" s="422"/>
    </row>
  </sheetData>
  <mergeCells count="7">
    <mergeCell ref="A35:D35"/>
    <mergeCell ref="A2:D2"/>
    <mergeCell ref="A3:A5"/>
    <mergeCell ref="C3:D3"/>
    <mergeCell ref="B5:D5"/>
    <mergeCell ref="B3:B4"/>
    <mergeCell ref="A6:D6"/>
  </mergeCells>
  <hyperlinks>
    <hyperlink ref="A1" location="Inhalt!A1" display="Zurück zum Inhal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77"/>
  <sheetViews>
    <sheetView zoomScale="93" zoomScaleNormal="93" workbookViewId="0"/>
  </sheetViews>
  <sheetFormatPr baseColWidth="10" defaultRowHeight="15"/>
  <cols>
    <col min="1" max="1" width="26" customWidth="1"/>
    <col min="2" max="2" width="13.7109375" customWidth="1"/>
    <col min="3" max="3" width="14.28515625" customWidth="1"/>
    <col min="4" max="4" width="14.42578125" customWidth="1"/>
    <col min="5" max="5" width="26.85546875" customWidth="1"/>
    <col min="6" max="6" width="28.28515625" customWidth="1"/>
    <col min="7" max="8" width="25.7109375" customWidth="1"/>
    <col min="10" max="10" width="19" customWidth="1"/>
  </cols>
  <sheetData>
    <row r="1" spans="1:10" ht="25.5" customHeight="1">
      <c r="A1" s="963" t="s">
        <v>248</v>
      </c>
      <c r="B1" s="71"/>
    </row>
    <row r="2" spans="1:10" s="279" customFormat="1">
      <c r="A2" s="314"/>
      <c r="B2" s="314"/>
      <c r="C2" s="314"/>
      <c r="D2" s="314"/>
      <c r="E2" s="314"/>
      <c r="F2" s="315"/>
      <c r="G2" s="316"/>
      <c r="H2" s="316"/>
      <c r="I2" s="178"/>
      <c r="J2" s="178"/>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c r="A7" s="5"/>
      <c r="B7" s="5"/>
      <c r="C7" s="5"/>
      <c r="D7" s="5"/>
      <c r="E7" s="5"/>
      <c r="F7" s="5"/>
      <c r="G7" s="5"/>
      <c r="H7" s="5"/>
      <c r="I7" s="5"/>
      <c r="J7" s="5"/>
    </row>
    <row r="8" spans="1:10">
      <c r="A8" s="5"/>
      <c r="B8" s="5"/>
      <c r="C8" s="5"/>
      <c r="D8" s="5"/>
      <c r="E8" s="5"/>
      <c r="F8" s="5"/>
      <c r="G8" s="5"/>
      <c r="H8" s="5"/>
      <c r="I8" s="5"/>
      <c r="J8" s="5"/>
    </row>
    <row r="9" spans="1:10" s="277" customFormat="1">
      <c r="A9" s="317"/>
      <c r="B9" s="317"/>
      <c r="C9" s="317"/>
      <c r="D9" s="317"/>
      <c r="E9" s="317"/>
      <c r="F9" s="317"/>
      <c r="G9" s="317"/>
      <c r="H9" s="317"/>
      <c r="I9" s="317"/>
      <c r="J9" s="317"/>
    </row>
    <row r="10" spans="1:10">
      <c r="A10" s="5"/>
      <c r="B10" s="5"/>
      <c r="C10" s="5"/>
      <c r="D10" s="5"/>
      <c r="E10" s="5"/>
      <c r="F10" s="177"/>
      <c r="G10" s="5"/>
      <c r="H10" s="318"/>
      <c r="I10" s="5"/>
      <c r="J10" s="5"/>
    </row>
    <row r="11" spans="1:10">
      <c r="A11" s="5"/>
      <c r="B11" s="5"/>
      <c r="C11" s="5"/>
      <c r="D11" s="5"/>
      <c r="E11" s="5"/>
      <c r="F11" s="177"/>
      <c r="G11" s="5"/>
      <c r="H11" s="318"/>
      <c r="I11" s="5"/>
      <c r="J11" s="5"/>
    </row>
    <row r="12" spans="1:10">
      <c r="A12" s="5"/>
      <c r="B12" s="5"/>
      <c r="C12" s="5"/>
      <c r="D12" s="5"/>
      <c r="E12" s="5"/>
      <c r="F12" s="177"/>
      <c r="G12" s="5"/>
      <c r="H12" s="318"/>
      <c r="I12" s="5"/>
      <c r="J12" s="5"/>
    </row>
    <row r="13" spans="1:10">
      <c r="A13" s="5"/>
      <c r="B13" s="5"/>
      <c r="C13" s="5"/>
      <c r="D13" s="5"/>
      <c r="E13" s="5"/>
      <c r="F13" s="177"/>
      <c r="G13" s="5"/>
      <c r="H13" s="318"/>
      <c r="I13" s="5"/>
      <c r="J13" s="5"/>
    </row>
    <row r="14" spans="1:10">
      <c r="A14" s="5"/>
      <c r="B14" s="5"/>
      <c r="C14" s="5"/>
      <c r="D14" s="5"/>
      <c r="E14" s="5"/>
      <c r="F14" s="177"/>
      <c r="G14" s="319"/>
      <c r="H14" s="318"/>
      <c r="I14" s="5"/>
      <c r="J14" s="5"/>
    </row>
    <row r="15" spans="1:10">
      <c r="A15" s="5"/>
      <c r="B15" s="5"/>
      <c r="C15" s="5"/>
      <c r="D15" s="5"/>
      <c r="E15" s="5"/>
      <c r="F15" s="177"/>
      <c r="G15" s="5"/>
      <c r="H15" s="318"/>
      <c r="I15" s="5"/>
      <c r="J15" s="5"/>
    </row>
    <row r="16" spans="1:10">
      <c r="A16" s="5"/>
      <c r="B16" s="5"/>
      <c r="C16" s="5"/>
      <c r="D16" s="5"/>
      <c r="E16" s="5"/>
      <c r="F16" s="177"/>
      <c r="G16" s="5"/>
      <c r="H16" s="318"/>
      <c r="I16" s="5"/>
      <c r="J16" s="5"/>
    </row>
    <row r="17" spans="1:10">
      <c r="A17" s="5"/>
      <c r="B17" s="5"/>
      <c r="C17" s="5"/>
      <c r="D17" s="5"/>
      <c r="E17" s="5"/>
      <c r="F17" s="177"/>
      <c r="G17" s="5"/>
      <c r="H17" s="318"/>
      <c r="I17" s="5"/>
      <c r="J17" s="5"/>
    </row>
    <row r="18" spans="1:10" ht="28.9" customHeight="1">
      <c r="A18" s="5"/>
      <c r="B18" s="5"/>
      <c r="C18" s="5"/>
      <c r="D18" s="5"/>
      <c r="E18" s="5"/>
      <c r="F18" s="5"/>
      <c r="G18" s="317"/>
      <c r="H18" s="317"/>
      <c r="I18" s="5"/>
      <c r="J18" s="5"/>
    </row>
    <row r="19" spans="1:10">
      <c r="A19" s="5"/>
      <c r="B19" s="5"/>
      <c r="C19" s="5"/>
      <c r="D19" s="5"/>
      <c r="E19" s="5"/>
      <c r="F19" s="177"/>
      <c r="G19" s="5"/>
      <c r="H19" s="318"/>
      <c r="I19" s="5"/>
      <c r="J19" s="5"/>
    </row>
    <row r="20" spans="1:10">
      <c r="A20" s="5"/>
      <c r="B20" s="5"/>
      <c r="C20" s="5"/>
      <c r="D20" s="5"/>
      <c r="E20" s="5"/>
      <c r="F20" s="177"/>
      <c r="G20" s="5"/>
      <c r="H20" s="318"/>
      <c r="I20" s="5"/>
      <c r="J20" s="5"/>
    </row>
    <row r="21" spans="1:10">
      <c r="A21" s="5"/>
      <c r="B21" s="5"/>
      <c r="C21" s="5"/>
      <c r="D21" s="5"/>
      <c r="E21" s="5"/>
      <c r="F21" s="177"/>
      <c r="G21" s="5"/>
      <c r="H21" s="318"/>
      <c r="I21" s="5"/>
      <c r="J21" s="5"/>
    </row>
    <row r="22" spans="1:10">
      <c r="A22" s="5"/>
      <c r="B22" s="5"/>
      <c r="C22" s="5"/>
      <c r="D22" s="5"/>
      <c r="E22" s="5"/>
      <c r="F22" s="177"/>
      <c r="G22" s="5"/>
      <c r="H22" s="318"/>
      <c r="I22" s="5"/>
      <c r="J22" s="5"/>
    </row>
    <row r="23" spans="1:10">
      <c r="A23" s="5"/>
      <c r="B23" s="5"/>
      <c r="C23" s="5"/>
      <c r="D23" s="5"/>
      <c r="E23" s="5"/>
      <c r="F23" s="177"/>
      <c r="G23" s="5"/>
      <c r="H23" s="318"/>
      <c r="I23" s="5"/>
      <c r="J23" s="5"/>
    </row>
    <row r="24" spans="1:10">
      <c r="A24" s="5"/>
      <c r="B24" s="5"/>
      <c r="C24" s="5"/>
      <c r="D24" s="5"/>
      <c r="E24" s="5"/>
      <c r="F24" s="177"/>
      <c r="G24" s="5"/>
      <c r="H24" s="318"/>
      <c r="I24" s="5"/>
      <c r="J24" s="5"/>
    </row>
    <row r="25" spans="1:10">
      <c r="A25" s="5"/>
      <c r="B25" s="5"/>
      <c r="C25" s="5"/>
      <c r="D25" s="5"/>
      <c r="E25" s="5"/>
      <c r="F25" s="177"/>
      <c r="G25" s="5"/>
      <c r="H25" s="318"/>
      <c r="I25" s="5"/>
      <c r="J25" s="5"/>
    </row>
    <row r="26" spans="1:10">
      <c r="A26" s="5"/>
      <c r="B26" s="5"/>
      <c r="C26" s="5"/>
      <c r="D26" s="5"/>
      <c r="E26" s="5"/>
      <c r="F26" s="177"/>
      <c r="G26" s="5"/>
      <c r="H26" s="318"/>
      <c r="I26" s="5"/>
      <c r="J26" s="5"/>
    </row>
    <row r="27" spans="1:10">
      <c r="A27" s="5"/>
      <c r="B27" s="5"/>
      <c r="C27" s="5"/>
      <c r="D27" s="5"/>
      <c r="E27" s="5"/>
      <c r="F27" s="5"/>
      <c r="G27" s="317"/>
      <c r="H27" s="317"/>
      <c r="I27" s="5"/>
      <c r="J27" s="5"/>
    </row>
    <row r="28" spans="1:10">
      <c r="A28" s="5"/>
      <c r="B28" s="5"/>
      <c r="C28" s="5"/>
      <c r="D28" s="5"/>
      <c r="E28" s="5"/>
      <c r="F28" s="177"/>
      <c r="G28" s="5"/>
      <c r="H28" s="318"/>
      <c r="I28" s="5"/>
      <c r="J28" s="5"/>
    </row>
    <row r="29" spans="1:10">
      <c r="A29" s="5"/>
      <c r="B29" s="5"/>
      <c r="C29" s="5"/>
      <c r="D29" s="5"/>
      <c r="E29" s="5"/>
      <c r="F29" s="177"/>
      <c r="G29" s="5"/>
      <c r="H29" s="318"/>
      <c r="I29" s="5"/>
      <c r="J29" s="5"/>
    </row>
    <row r="30" spans="1:10">
      <c r="A30" s="5"/>
      <c r="B30" s="5"/>
      <c r="C30" s="5"/>
      <c r="D30" s="5"/>
      <c r="E30" s="5"/>
      <c r="F30" s="177"/>
      <c r="G30" s="5"/>
      <c r="H30" s="318"/>
      <c r="I30" s="5"/>
      <c r="J30" s="5"/>
    </row>
    <row r="31" spans="1:10">
      <c r="A31" s="5"/>
      <c r="B31" s="5"/>
      <c r="C31" s="5"/>
      <c r="D31" s="5"/>
      <c r="E31" s="5"/>
      <c r="F31" s="177"/>
      <c r="G31" s="5"/>
      <c r="H31" s="318"/>
      <c r="I31" s="5"/>
      <c r="J31" s="5"/>
    </row>
    <row r="32" spans="1:10">
      <c r="A32" s="5"/>
      <c r="B32" s="5"/>
      <c r="C32" s="5"/>
      <c r="D32" s="5"/>
      <c r="E32" s="5"/>
      <c r="F32" s="177"/>
      <c r="G32" s="5"/>
      <c r="H32" s="318"/>
      <c r="I32" s="5"/>
      <c r="J32" s="5"/>
    </row>
    <row r="33" spans="1:12">
      <c r="A33" s="5"/>
      <c r="B33" s="5"/>
      <c r="C33" s="5"/>
      <c r="D33" s="5"/>
      <c r="E33" s="5"/>
      <c r="F33" s="177"/>
      <c r="G33" s="5"/>
      <c r="H33" s="318"/>
      <c r="I33" s="5"/>
      <c r="J33" s="5"/>
    </row>
    <row r="34" spans="1:12">
      <c r="A34" s="5"/>
      <c r="B34" s="5"/>
      <c r="C34" s="5"/>
      <c r="D34" s="5"/>
      <c r="E34" s="5"/>
      <c r="F34" s="177"/>
      <c r="G34" s="5"/>
      <c r="H34" s="318"/>
      <c r="I34" s="5"/>
      <c r="J34" s="5"/>
    </row>
    <row r="35" spans="1:12">
      <c r="A35" s="5"/>
      <c r="B35" s="5"/>
      <c r="C35" s="5"/>
      <c r="D35" s="5"/>
      <c r="E35" s="5"/>
      <c r="F35" s="177"/>
      <c r="G35" s="5"/>
      <c r="H35" s="318"/>
      <c r="I35" s="5"/>
      <c r="J35" s="5"/>
    </row>
    <row r="36" spans="1:12">
      <c r="A36" s="5"/>
      <c r="B36" s="5"/>
      <c r="C36" s="5"/>
      <c r="D36" s="5"/>
      <c r="E36" s="5"/>
      <c r="F36" s="5"/>
      <c r="G36" s="5"/>
      <c r="H36" s="5"/>
      <c r="I36" s="5"/>
      <c r="J36" s="5"/>
    </row>
    <row r="37" spans="1:12">
      <c r="A37" s="5"/>
      <c r="B37" s="5"/>
      <c r="C37" s="5"/>
      <c r="D37" s="5"/>
      <c r="E37" s="5"/>
      <c r="F37" s="5"/>
      <c r="G37" s="5"/>
      <c r="H37" s="5"/>
      <c r="I37" s="5"/>
      <c r="J37" s="5"/>
    </row>
    <row r="38" spans="1:12">
      <c r="A38" s="5"/>
      <c r="B38" s="5"/>
      <c r="C38" s="5"/>
      <c r="D38" s="5"/>
      <c r="E38" s="5"/>
      <c r="F38" s="5"/>
      <c r="G38" s="5"/>
      <c r="H38" s="5"/>
      <c r="I38" s="5"/>
      <c r="J38" s="5"/>
    </row>
    <row r="39" spans="1:12">
      <c r="A39" s="5"/>
      <c r="B39" s="5"/>
      <c r="C39" s="5"/>
      <c r="D39" s="5"/>
      <c r="E39" s="5"/>
      <c r="F39" s="5"/>
      <c r="G39" s="5"/>
      <c r="H39" s="5"/>
      <c r="I39" s="5"/>
      <c r="J39" s="5"/>
    </row>
    <row r="40" spans="1:12">
      <c r="A40" s="5"/>
      <c r="B40" s="5"/>
      <c r="C40" s="5"/>
      <c r="D40" s="5"/>
      <c r="E40" s="5"/>
      <c r="F40" s="5"/>
      <c r="G40" s="5"/>
      <c r="H40" s="5"/>
      <c r="I40" s="5"/>
      <c r="J40" s="5"/>
    </row>
    <row r="41" spans="1:12">
      <c r="A41" s="5"/>
      <c r="B41" s="5"/>
      <c r="C41" s="5"/>
      <c r="D41" s="5"/>
      <c r="E41" s="5"/>
      <c r="F41" s="5"/>
      <c r="G41" s="5"/>
      <c r="H41" s="5"/>
      <c r="I41" s="5"/>
      <c r="J41" s="5"/>
    </row>
    <row r="42" spans="1:12">
      <c r="A42" s="5"/>
      <c r="B42" s="5"/>
      <c r="C42" s="5"/>
      <c r="D42" s="5"/>
      <c r="E42" s="5"/>
      <c r="F42" s="5"/>
      <c r="G42" s="5"/>
      <c r="H42" s="5"/>
      <c r="I42" s="5"/>
      <c r="J42" s="5"/>
    </row>
    <row r="43" spans="1:12">
      <c r="A43" s="5"/>
      <c r="B43" s="5"/>
      <c r="C43" s="5"/>
      <c r="D43" s="5"/>
      <c r="E43" s="5"/>
      <c r="F43" s="5"/>
      <c r="G43" s="5"/>
      <c r="H43" s="5"/>
      <c r="I43" s="5"/>
      <c r="J43" s="5"/>
    </row>
    <row r="44" spans="1:12">
      <c r="A44" s="188"/>
      <c r="B44" s="5"/>
      <c r="C44" s="5"/>
      <c r="D44" s="5"/>
      <c r="E44" s="5"/>
      <c r="F44" s="5"/>
      <c r="G44" s="5"/>
      <c r="H44" s="5"/>
      <c r="I44" s="5"/>
      <c r="J44" s="5"/>
    </row>
    <row r="45" spans="1:12" ht="40.9" customHeight="1">
      <c r="A45" s="289"/>
      <c r="B45" s="320"/>
      <c r="C45" s="320"/>
      <c r="D45" s="320"/>
      <c r="E45" s="320"/>
      <c r="F45" s="321"/>
      <c r="G45" s="321"/>
      <c r="H45" s="321"/>
      <c r="I45" s="321"/>
      <c r="J45" s="321"/>
      <c r="K45" s="280"/>
      <c r="L45" s="280"/>
    </row>
    <row r="46" spans="1:12">
      <c r="A46" s="5"/>
      <c r="B46" s="5"/>
      <c r="C46" s="5"/>
      <c r="D46" s="5"/>
      <c r="E46" s="5"/>
      <c r="F46" s="5"/>
      <c r="G46" s="5"/>
      <c r="H46" s="5"/>
      <c r="I46" s="5"/>
      <c r="J46" s="5"/>
    </row>
    <row r="47" spans="1:12">
      <c r="A47" s="5"/>
      <c r="B47" s="5"/>
      <c r="C47" s="5"/>
      <c r="D47" s="5"/>
      <c r="E47" s="5"/>
      <c r="F47" s="5"/>
      <c r="G47" s="5"/>
      <c r="H47" s="5"/>
      <c r="I47" s="5"/>
      <c r="J47" s="5"/>
    </row>
    <row r="48" spans="1:12">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5"/>
      <c r="B57" s="5"/>
      <c r="C57" s="5"/>
      <c r="D57" s="5"/>
      <c r="E57" s="5"/>
      <c r="F57" s="5"/>
      <c r="G57" s="5"/>
      <c r="H57" s="5"/>
      <c r="I57" s="5"/>
      <c r="J57" s="5"/>
    </row>
    <row r="58" spans="1:10">
      <c r="A58" s="5"/>
      <c r="B58" s="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c r="A61" s="5"/>
      <c r="B61" s="5"/>
      <c r="C61" s="5"/>
      <c r="D61" s="5"/>
      <c r="E61" s="5"/>
      <c r="F61" s="5"/>
      <c r="G61" s="5"/>
      <c r="H61" s="5"/>
      <c r="I61" s="5"/>
      <c r="J61" s="5"/>
    </row>
    <row r="62" spans="1:10">
      <c r="A62" s="5"/>
      <c r="B62" s="5"/>
      <c r="C62" s="5"/>
      <c r="D62" s="5"/>
      <c r="E62" s="5"/>
      <c r="F62" s="5"/>
      <c r="G62" s="5"/>
      <c r="H62" s="5"/>
      <c r="I62" s="5"/>
      <c r="J62" s="5"/>
    </row>
    <row r="63" spans="1:10">
      <c r="A63" s="5"/>
      <c r="B63" s="5"/>
      <c r="C63" s="5"/>
      <c r="D63" s="5"/>
      <c r="E63" s="5"/>
      <c r="F63" s="5"/>
      <c r="G63" s="5"/>
      <c r="H63" s="5"/>
      <c r="I63" s="5"/>
      <c r="J63" s="5"/>
    </row>
    <row r="64" spans="1:10">
      <c r="A64" s="5"/>
      <c r="B64" s="5"/>
      <c r="C64" s="5"/>
      <c r="D64" s="5"/>
      <c r="E64" s="5"/>
      <c r="F64" s="5"/>
      <c r="G64" s="5"/>
      <c r="H64" s="5"/>
      <c r="I64" s="5"/>
      <c r="J64" s="5"/>
    </row>
    <row r="65" spans="1:10">
      <c r="A65" s="5"/>
      <c r="B65" s="5"/>
      <c r="C65" s="5"/>
      <c r="D65" s="5"/>
      <c r="E65" s="5"/>
      <c r="F65" s="5"/>
      <c r="G65" s="5"/>
      <c r="H65" s="5"/>
      <c r="I65" s="5"/>
      <c r="J65" s="5"/>
    </row>
    <row r="66" spans="1:10">
      <c r="A66" s="5"/>
      <c r="B66" s="5"/>
      <c r="C66" s="5"/>
      <c r="D66" s="5"/>
      <c r="E66" s="5"/>
      <c r="F66" s="5"/>
      <c r="G66" s="5"/>
      <c r="H66" s="5"/>
      <c r="I66" s="5"/>
      <c r="J66" s="5"/>
    </row>
    <row r="67" spans="1:10">
      <c r="A67" s="5"/>
      <c r="B67" s="5"/>
      <c r="C67" s="5"/>
      <c r="D67" s="5"/>
      <c r="E67" s="5"/>
      <c r="F67" s="5"/>
      <c r="G67" s="5"/>
      <c r="H67" s="5"/>
      <c r="I67" s="5"/>
      <c r="J67" s="5"/>
    </row>
    <row r="68" spans="1:10">
      <c r="A68" s="5"/>
      <c r="B68" s="5"/>
      <c r="C68" s="5"/>
      <c r="D68" s="5"/>
      <c r="E68" s="5"/>
      <c r="F68" s="5"/>
      <c r="G68" s="5"/>
      <c r="H68" s="5"/>
      <c r="I68" s="5"/>
      <c r="J68" s="5"/>
    </row>
    <row r="69" spans="1:10">
      <c r="A69" s="5"/>
      <c r="B69" s="5"/>
      <c r="C69" s="5"/>
      <c r="D69" s="5"/>
      <c r="E69" s="5"/>
      <c r="F69" s="5"/>
      <c r="G69" s="5"/>
      <c r="H69" s="5"/>
      <c r="I69" s="5"/>
      <c r="J69" s="5"/>
    </row>
    <row r="70" spans="1:10">
      <c r="A70" s="5"/>
      <c r="B70" s="5"/>
      <c r="C70" s="5"/>
      <c r="D70" s="5"/>
      <c r="E70" s="5"/>
      <c r="F70" s="5"/>
      <c r="G70" s="5"/>
      <c r="H70" s="5"/>
      <c r="I70" s="5"/>
      <c r="J70" s="5"/>
    </row>
    <row r="71" spans="1:10">
      <c r="A71" s="5"/>
      <c r="B71" s="5"/>
      <c r="C71" s="5"/>
      <c r="D71" s="5"/>
      <c r="E71" s="5"/>
      <c r="F71" s="5"/>
      <c r="G71" s="5"/>
      <c r="H71" s="5"/>
      <c r="I71" s="5"/>
      <c r="J71" s="5"/>
    </row>
    <row r="72" spans="1:10">
      <c r="A72" s="5"/>
      <c r="B72" s="5"/>
      <c r="C72" s="5"/>
      <c r="D72" s="5"/>
      <c r="E72" s="5"/>
      <c r="F72" s="5"/>
      <c r="G72" s="5"/>
      <c r="H72" s="5"/>
      <c r="I72" s="5"/>
      <c r="J72" s="5"/>
    </row>
    <row r="73" spans="1:10">
      <c r="A73" s="5"/>
      <c r="B73" s="5"/>
      <c r="C73" s="5"/>
      <c r="D73" s="5"/>
      <c r="E73" s="5"/>
      <c r="F73" s="5"/>
      <c r="G73" s="5"/>
      <c r="H73" s="5"/>
      <c r="I73" s="5"/>
      <c r="J73" s="5"/>
    </row>
    <row r="74" spans="1:10">
      <c r="A74" s="5"/>
      <c r="B74" s="5"/>
      <c r="C74" s="5"/>
      <c r="D74" s="5"/>
      <c r="E74" s="5"/>
      <c r="F74" s="5"/>
      <c r="G74" s="5"/>
      <c r="H74" s="5"/>
      <c r="I74" s="5"/>
      <c r="J74" s="5"/>
    </row>
    <row r="75" spans="1:10">
      <c r="A75" s="5"/>
      <c r="B75" s="5"/>
      <c r="C75" s="5"/>
      <c r="D75" s="5"/>
      <c r="E75" s="5"/>
      <c r="F75" s="5"/>
      <c r="G75" s="5"/>
      <c r="H75" s="5"/>
      <c r="I75" s="5"/>
      <c r="J75" s="5"/>
    </row>
    <row r="76" spans="1:10">
      <c r="A76" s="5"/>
      <c r="B76" s="5"/>
      <c r="C76" s="5"/>
      <c r="D76" s="5"/>
      <c r="E76" s="5"/>
      <c r="F76" s="5"/>
      <c r="G76" s="5"/>
      <c r="H76" s="5"/>
      <c r="I76" s="5"/>
      <c r="J76" s="5"/>
    </row>
    <row r="77" spans="1:10">
      <c r="A77" s="5"/>
      <c r="B77" s="5"/>
      <c r="C77" s="5"/>
      <c r="D77" s="5"/>
      <c r="E77" s="5"/>
      <c r="F77" s="5"/>
      <c r="G77" s="5"/>
      <c r="H77" s="5"/>
      <c r="I77" s="5"/>
      <c r="J77" s="5"/>
    </row>
  </sheetData>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103"/>
  <sheetViews>
    <sheetView zoomScaleNormal="100" zoomScaleSheetLayoutView="90" workbookViewId="0"/>
  </sheetViews>
  <sheetFormatPr baseColWidth="10" defaultRowHeight="15"/>
  <cols>
    <col min="1" max="1" width="29.28515625" style="71" customWidth="1"/>
    <col min="2" max="9" width="12.28515625" style="70" customWidth="1"/>
    <col min="10" max="10" width="11.42578125" style="71" customWidth="1"/>
    <col min="11" max="16384" width="11.42578125" style="71"/>
  </cols>
  <sheetData>
    <row r="1" spans="1:19" ht="25.5" customHeight="1">
      <c r="A1" s="963" t="s">
        <v>248</v>
      </c>
      <c r="B1" s="69"/>
    </row>
    <row r="2" spans="1:19" ht="29.25" customHeight="1">
      <c r="A2" s="1069" t="s">
        <v>249</v>
      </c>
      <c r="B2" s="1069"/>
      <c r="C2" s="1069"/>
      <c r="D2" s="1069"/>
      <c r="E2" s="1069"/>
      <c r="F2" s="1069"/>
      <c r="G2" s="1069"/>
      <c r="H2" s="1069"/>
      <c r="I2" s="1069"/>
    </row>
    <row r="3" spans="1:19" ht="12.75" customHeight="1">
      <c r="A3" s="1070" t="s">
        <v>250</v>
      </c>
      <c r="B3" s="1071" t="s">
        <v>251</v>
      </c>
      <c r="C3" s="1071"/>
      <c r="D3" s="1071"/>
      <c r="E3" s="1071"/>
      <c r="F3" s="1071" t="s">
        <v>252</v>
      </c>
      <c r="G3" s="1071"/>
      <c r="H3" s="1071"/>
      <c r="I3" s="1072"/>
    </row>
    <row r="4" spans="1:19" ht="12.75" customHeight="1">
      <c r="A4" s="1070"/>
      <c r="B4" s="1073" t="s">
        <v>0</v>
      </c>
      <c r="C4" s="1071" t="s">
        <v>253</v>
      </c>
      <c r="D4" s="1071"/>
      <c r="E4" s="1071"/>
      <c r="F4" s="1071" t="s">
        <v>0</v>
      </c>
      <c r="G4" s="1071" t="s">
        <v>253</v>
      </c>
      <c r="H4" s="1071"/>
      <c r="I4" s="1072"/>
    </row>
    <row r="5" spans="1:19" ht="40.5" customHeight="1">
      <c r="A5" s="1070"/>
      <c r="B5" s="1071"/>
      <c r="C5" s="547" t="s">
        <v>254</v>
      </c>
      <c r="D5" s="547" t="s">
        <v>255</v>
      </c>
      <c r="E5" s="547" t="s">
        <v>50</v>
      </c>
      <c r="F5" s="1071"/>
      <c r="G5" s="547" t="s">
        <v>254</v>
      </c>
      <c r="H5" s="547" t="s">
        <v>255</v>
      </c>
      <c r="I5" s="548" t="s">
        <v>256</v>
      </c>
    </row>
    <row r="6" spans="1:19" ht="24">
      <c r="A6" s="1070"/>
      <c r="B6" s="1074" t="s">
        <v>56</v>
      </c>
      <c r="C6" s="1071"/>
      <c r="D6" s="1071"/>
      <c r="E6" s="549" t="s">
        <v>257</v>
      </c>
      <c r="F6" s="1074" t="s">
        <v>56</v>
      </c>
      <c r="G6" s="1071"/>
      <c r="H6" s="1071"/>
      <c r="I6" s="549" t="s">
        <v>258</v>
      </c>
    </row>
    <row r="7" spans="1:19" ht="12.75" customHeight="1">
      <c r="A7" s="480">
        <v>2015</v>
      </c>
      <c r="B7" s="481"/>
      <c r="C7" s="481"/>
      <c r="D7" s="481"/>
      <c r="E7" s="481"/>
      <c r="F7" s="481"/>
      <c r="G7" s="481"/>
      <c r="H7" s="481"/>
      <c r="I7" s="481"/>
    </row>
    <row r="8" spans="1:19" s="74" customFormat="1" ht="12.75" customHeight="1">
      <c r="A8" s="72" t="s">
        <v>259</v>
      </c>
      <c r="B8" s="467">
        <v>32.9</v>
      </c>
      <c r="C8" s="467">
        <v>22</v>
      </c>
      <c r="D8" s="467">
        <v>38</v>
      </c>
      <c r="E8" s="467">
        <f>D8-C8</f>
        <v>16</v>
      </c>
      <c r="F8" s="467">
        <v>95.2</v>
      </c>
      <c r="G8" s="467">
        <v>90</v>
      </c>
      <c r="H8" s="467">
        <v>97</v>
      </c>
      <c r="I8" s="73">
        <f>H8-G8</f>
        <v>7</v>
      </c>
      <c r="J8" s="71"/>
      <c r="K8" s="71"/>
      <c r="L8" s="71"/>
      <c r="M8" s="71"/>
      <c r="N8" s="71"/>
      <c r="O8" s="71"/>
      <c r="P8" s="71"/>
      <c r="Q8" s="71"/>
      <c r="R8" s="71"/>
      <c r="S8" s="71"/>
    </row>
    <row r="9" spans="1:19" s="74" customFormat="1" ht="12.75" customHeight="1">
      <c r="A9" s="470" t="s">
        <v>260</v>
      </c>
      <c r="B9" s="471">
        <v>51.9</v>
      </c>
      <c r="C9" s="471">
        <v>30</v>
      </c>
      <c r="D9" s="471">
        <v>56</v>
      </c>
      <c r="E9" s="471">
        <f t="shared" ref="E9:E17" si="0">D9-C9</f>
        <v>26</v>
      </c>
      <c r="F9" s="471">
        <v>96.6</v>
      </c>
      <c r="G9" s="471">
        <v>79</v>
      </c>
      <c r="H9" s="471">
        <v>100</v>
      </c>
      <c r="I9" s="472">
        <f>H9-G9</f>
        <v>21</v>
      </c>
      <c r="J9" s="71"/>
      <c r="K9" s="71"/>
      <c r="L9" s="71"/>
      <c r="M9" s="71"/>
      <c r="N9" s="71"/>
      <c r="O9" s="71"/>
      <c r="P9" s="71"/>
      <c r="Q9" s="71"/>
      <c r="R9" s="71"/>
      <c r="S9" s="71"/>
    </row>
    <row r="10" spans="1:19" s="76" customFormat="1" ht="12.75" customHeight="1">
      <c r="A10" s="75" t="s">
        <v>261</v>
      </c>
      <c r="B10" s="468">
        <v>27.8</v>
      </c>
      <c r="C10" s="468">
        <v>23</v>
      </c>
      <c r="D10" s="468">
        <v>31</v>
      </c>
      <c r="E10" s="468">
        <f t="shared" si="0"/>
        <v>8</v>
      </c>
      <c r="F10" s="468">
        <v>96.118967956186907</v>
      </c>
      <c r="G10" s="468">
        <v>100</v>
      </c>
      <c r="H10" s="468">
        <v>94</v>
      </c>
      <c r="I10" s="78">
        <f>H10-G10</f>
        <v>-6</v>
      </c>
      <c r="J10" s="71"/>
      <c r="K10" s="71"/>
      <c r="L10" s="71"/>
      <c r="M10" s="71"/>
      <c r="N10" s="71"/>
      <c r="O10" s="71"/>
      <c r="P10" s="71"/>
      <c r="Q10" s="71"/>
      <c r="R10" s="71"/>
      <c r="S10" s="71"/>
    </row>
    <row r="11" spans="1:19" s="74" customFormat="1" ht="12.75" customHeight="1">
      <c r="A11" s="470" t="s">
        <v>262</v>
      </c>
      <c r="B11" s="471">
        <v>27.5</v>
      </c>
      <c r="C11" s="471">
        <v>19</v>
      </c>
      <c r="D11" s="471">
        <v>31</v>
      </c>
      <c r="E11" s="471">
        <f t="shared" si="0"/>
        <v>12</v>
      </c>
      <c r="F11" s="471">
        <v>93.576193711779595</v>
      </c>
      <c r="G11" s="471">
        <v>86</v>
      </c>
      <c r="H11" s="471">
        <v>97</v>
      </c>
      <c r="I11" s="472">
        <f>H11-G11</f>
        <v>11</v>
      </c>
      <c r="J11" s="71"/>
      <c r="K11" s="71"/>
      <c r="L11" s="71"/>
      <c r="M11" s="71"/>
      <c r="N11" s="71"/>
      <c r="O11" s="71"/>
      <c r="P11" s="71"/>
      <c r="Q11" s="71"/>
      <c r="R11" s="71"/>
      <c r="S11" s="71"/>
    </row>
    <row r="12" spans="1:19" s="76" customFormat="1" ht="12.75" customHeight="1">
      <c r="A12" s="77" t="s">
        <v>263</v>
      </c>
      <c r="B12" s="468">
        <v>43.3</v>
      </c>
      <c r="C12" s="474" t="s">
        <v>235</v>
      </c>
      <c r="D12" s="474" t="s">
        <v>235</v>
      </c>
      <c r="E12" s="468" t="s">
        <v>235</v>
      </c>
      <c r="F12" s="468">
        <v>98.061885142520794</v>
      </c>
      <c r="G12" s="468" t="s">
        <v>235</v>
      </c>
      <c r="H12" s="468" t="s">
        <v>235</v>
      </c>
      <c r="I12" s="78" t="s">
        <v>235</v>
      </c>
      <c r="J12" s="71"/>
      <c r="K12" s="71"/>
      <c r="L12" s="71"/>
      <c r="M12" s="71"/>
      <c r="N12" s="71"/>
      <c r="O12" s="71"/>
      <c r="P12" s="71"/>
      <c r="Q12" s="71"/>
      <c r="R12" s="71"/>
      <c r="S12" s="71"/>
    </row>
    <row r="13" spans="1:19" s="74" customFormat="1" ht="12.75" customHeight="1">
      <c r="A13" s="470" t="s">
        <v>264</v>
      </c>
      <c r="B13" s="471">
        <v>29.7</v>
      </c>
      <c r="C13" s="471">
        <v>22</v>
      </c>
      <c r="D13" s="471">
        <v>34</v>
      </c>
      <c r="E13" s="471">
        <f t="shared" si="0"/>
        <v>12</v>
      </c>
      <c r="F13" s="471">
        <v>94.172514656590124</v>
      </c>
      <c r="G13" s="471">
        <v>95</v>
      </c>
      <c r="H13" s="471">
        <v>92</v>
      </c>
      <c r="I13" s="472">
        <f>H13-G13</f>
        <v>-3</v>
      </c>
      <c r="J13" s="71"/>
      <c r="K13" s="71"/>
      <c r="L13" s="71"/>
      <c r="M13" s="71"/>
      <c r="N13" s="71"/>
      <c r="O13" s="71"/>
      <c r="P13" s="71"/>
      <c r="Q13" s="71"/>
      <c r="R13" s="71"/>
      <c r="S13" s="71"/>
    </row>
    <row r="14" spans="1:19" s="76" customFormat="1" ht="12.75" customHeight="1">
      <c r="A14" s="75" t="s">
        <v>265</v>
      </c>
      <c r="B14" s="468">
        <v>28.3</v>
      </c>
      <c r="C14" s="468">
        <v>15</v>
      </c>
      <c r="D14" s="468">
        <v>34</v>
      </c>
      <c r="E14" s="468">
        <f t="shared" si="0"/>
        <v>19</v>
      </c>
      <c r="F14" s="468">
        <v>94.818607880576295</v>
      </c>
      <c r="G14" s="468">
        <v>77</v>
      </c>
      <c r="H14" s="468">
        <v>102</v>
      </c>
      <c r="I14" s="78">
        <f>H14-G14</f>
        <v>25</v>
      </c>
      <c r="J14" s="71"/>
      <c r="K14" s="71"/>
      <c r="L14" s="71"/>
      <c r="M14" s="71"/>
      <c r="N14" s="71"/>
      <c r="O14" s="71"/>
      <c r="P14" s="71"/>
      <c r="Q14" s="71"/>
      <c r="R14" s="71"/>
      <c r="S14" s="71"/>
    </row>
    <row r="15" spans="1:19" s="74" customFormat="1" ht="12.75" customHeight="1">
      <c r="A15" s="470" t="s">
        <v>181</v>
      </c>
      <c r="B15" s="471">
        <v>25.8</v>
      </c>
      <c r="C15" s="471">
        <v>18</v>
      </c>
      <c r="D15" s="471">
        <v>30</v>
      </c>
      <c r="E15" s="471">
        <f t="shared" si="0"/>
        <v>12</v>
      </c>
      <c r="F15" s="471">
        <v>94.835498834190801</v>
      </c>
      <c r="G15" s="471">
        <v>90</v>
      </c>
      <c r="H15" s="471">
        <v>97</v>
      </c>
      <c r="I15" s="472">
        <f>H15-G15</f>
        <v>7</v>
      </c>
      <c r="J15" s="71"/>
      <c r="K15" s="71"/>
      <c r="L15" s="71"/>
      <c r="M15" s="71"/>
      <c r="N15" s="71"/>
      <c r="O15" s="71"/>
      <c r="P15" s="71"/>
      <c r="Q15" s="71"/>
      <c r="R15" s="71"/>
      <c r="S15" s="71"/>
    </row>
    <row r="16" spans="1:19" s="76" customFormat="1" ht="12.75" customHeight="1">
      <c r="A16" s="75" t="s">
        <v>266</v>
      </c>
      <c r="B16" s="468">
        <v>30.6</v>
      </c>
      <c r="C16" s="468">
        <v>26</v>
      </c>
      <c r="D16" s="468">
        <v>33</v>
      </c>
      <c r="E16" s="468">
        <f t="shared" si="0"/>
        <v>7</v>
      </c>
      <c r="F16" s="468">
        <v>97.326111167358505</v>
      </c>
      <c r="G16" s="468">
        <v>107</v>
      </c>
      <c r="H16" s="468">
        <v>93</v>
      </c>
      <c r="I16" s="78">
        <f>H16-G16</f>
        <v>-14</v>
      </c>
      <c r="J16" s="71"/>
      <c r="K16" s="71"/>
      <c r="L16" s="71"/>
      <c r="M16" s="71"/>
      <c r="N16" s="71"/>
      <c r="O16" s="71"/>
      <c r="P16" s="71"/>
      <c r="Q16" s="71"/>
      <c r="R16" s="71"/>
      <c r="S16" s="71"/>
    </row>
    <row r="17" spans="1:19" s="74" customFormat="1" ht="12.75" customHeight="1">
      <c r="A17" s="470" t="s">
        <v>180</v>
      </c>
      <c r="B17" s="471">
        <v>31.4</v>
      </c>
      <c r="C17" s="471">
        <v>22</v>
      </c>
      <c r="D17" s="471">
        <v>34</v>
      </c>
      <c r="E17" s="471">
        <f t="shared" si="0"/>
        <v>12</v>
      </c>
      <c r="F17" s="471">
        <v>93.172771270654906</v>
      </c>
      <c r="G17" s="471">
        <v>79</v>
      </c>
      <c r="H17" s="471">
        <v>98</v>
      </c>
      <c r="I17" s="472">
        <f>H17-G17</f>
        <v>19</v>
      </c>
      <c r="J17" s="71"/>
      <c r="K17" s="71"/>
      <c r="L17" s="71"/>
      <c r="M17" s="71"/>
      <c r="N17" s="71"/>
      <c r="O17" s="71"/>
      <c r="P17" s="71"/>
      <c r="Q17" s="71"/>
      <c r="R17" s="71"/>
      <c r="S17" s="71"/>
    </row>
    <row r="18" spans="1:19" ht="12.75" customHeight="1">
      <c r="A18" s="478">
        <v>2014</v>
      </c>
      <c r="B18" s="479"/>
      <c r="C18" s="479"/>
      <c r="D18" s="479"/>
      <c r="E18" s="479"/>
      <c r="F18" s="479"/>
      <c r="G18" s="479"/>
      <c r="H18" s="479"/>
      <c r="I18" s="479"/>
    </row>
    <row r="19" spans="1:19" s="74" customFormat="1" ht="12.75" customHeight="1">
      <c r="A19" s="72" t="s">
        <v>259</v>
      </c>
      <c r="B19" s="467">
        <v>32</v>
      </c>
      <c r="C19" s="467">
        <v>20</v>
      </c>
      <c r="D19" s="467">
        <v>38</v>
      </c>
      <c r="E19" s="467">
        <f>D19-C19</f>
        <v>18</v>
      </c>
      <c r="F19" s="467">
        <v>93</v>
      </c>
      <c r="G19" s="467">
        <v>85</v>
      </c>
      <c r="H19" s="467">
        <v>98</v>
      </c>
      <c r="I19" s="73">
        <f>H19-G19</f>
        <v>13</v>
      </c>
      <c r="J19" s="71"/>
      <c r="K19" s="71"/>
      <c r="L19" s="71"/>
      <c r="M19" s="71"/>
      <c r="N19" s="71"/>
      <c r="O19" s="71"/>
      <c r="P19" s="71"/>
      <c r="Q19" s="71"/>
      <c r="R19" s="71"/>
      <c r="S19" s="71"/>
    </row>
    <row r="20" spans="1:19" s="74" customFormat="1" ht="12.75" customHeight="1">
      <c r="A20" s="470" t="s">
        <v>260</v>
      </c>
      <c r="B20" s="471">
        <v>52</v>
      </c>
      <c r="C20" s="471">
        <v>27</v>
      </c>
      <c r="D20" s="471">
        <v>57</v>
      </c>
      <c r="E20" s="471">
        <f t="shared" ref="E20:E28" si="1">D20-C20</f>
        <v>30</v>
      </c>
      <c r="F20" s="471">
        <v>95</v>
      </c>
      <c r="G20" s="471">
        <v>75</v>
      </c>
      <c r="H20" s="471">
        <v>99</v>
      </c>
      <c r="I20" s="472">
        <f t="shared" ref="I20:I28" si="2">H20-G20</f>
        <v>24</v>
      </c>
      <c r="J20" s="71"/>
      <c r="K20" s="71"/>
      <c r="L20" s="71"/>
      <c r="M20" s="71"/>
      <c r="N20" s="71"/>
      <c r="O20" s="71"/>
      <c r="P20" s="71"/>
      <c r="Q20" s="71"/>
      <c r="R20" s="71"/>
      <c r="S20" s="71"/>
    </row>
    <row r="21" spans="1:19" s="76" customFormat="1" ht="12.75" customHeight="1">
      <c r="A21" s="75" t="s">
        <v>261</v>
      </c>
      <c r="B21" s="468">
        <v>28</v>
      </c>
      <c r="C21" s="468">
        <v>20</v>
      </c>
      <c r="D21" s="468">
        <v>33</v>
      </c>
      <c r="E21" s="468">
        <f t="shared" si="1"/>
        <v>13</v>
      </c>
      <c r="F21" s="468">
        <v>95</v>
      </c>
      <c r="G21" s="468">
        <v>96</v>
      </c>
      <c r="H21" s="468">
        <v>95</v>
      </c>
      <c r="I21" s="78">
        <f t="shared" si="2"/>
        <v>-1</v>
      </c>
      <c r="J21" s="71"/>
      <c r="K21" s="71"/>
      <c r="L21" s="71"/>
      <c r="M21" s="71"/>
      <c r="N21" s="71"/>
      <c r="O21" s="71"/>
      <c r="P21" s="71"/>
      <c r="Q21" s="71"/>
      <c r="R21" s="71"/>
      <c r="S21" s="71"/>
    </row>
    <row r="22" spans="1:19" s="74" customFormat="1" ht="12.75" customHeight="1">
      <c r="A22" s="470" t="s">
        <v>262</v>
      </c>
      <c r="B22" s="471">
        <v>27</v>
      </c>
      <c r="C22" s="471">
        <v>18</v>
      </c>
      <c r="D22" s="471">
        <v>31</v>
      </c>
      <c r="E22" s="471">
        <f t="shared" si="1"/>
        <v>13</v>
      </c>
      <c r="F22" s="471">
        <v>91</v>
      </c>
      <c r="G22" s="471">
        <v>79</v>
      </c>
      <c r="H22" s="471">
        <v>97</v>
      </c>
      <c r="I22" s="472">
        <f t="shared" si="2"/>
        <v>18</v>
      </c>
      <c r="J22" s="71"/>
      <c r="K22" s="71"/>
      <c r="L22" s="71"/>
      <c r="M22" s="71"/>
      <c r="N22" s="71"/>
      <c r="O22" s="71"/>
      <c r="P22" s="71"/>
      <c r="Q22" s="71"/>
      <c r="R22" s="71"/>
      <c r="S22" s="71"/>
    </row>
    <row r="23" spans="1:19" s="76" customFormat="1" ht="12.75" customHeight="1">
      <c r="A23" s="473" t="s">
        <v>263</v>
      </c>
      <c r="B23" s="474" t="s">
        <v>235</v>
      </c>
      <c r="C23" s="474" t="s">
        <v>235</v>
      </c>
      <c r="D23" s="474" t="s">
        <v>235</v>
      </c>
      <c r="E23" s="474" t="s">
        <v>235</v>
      </c>
      <c r="F23" s="474" t="s">
        <v>235</v>
      </c>
      <c r="G23" s="474" t="s">
        <v>235</v>
      </c>
      <c r="H23" s="474" t="s">
        <v>235</v>
      </c>
      <c r="I23" s="484" t="s">
        <v>235</v>
      </c>
      <c r="J23" s="71"/>
      <c r="K23" s="71"/>
      <c r="L23" s="71"/>
      <c r="M23" s="71"/>
      <c r="N23" s="71"/>
      <c r="O23" s="71"/>
      <c r="P23" s="71"/>
      <c r="Q23" s="71"/>
      <c r="R23" s="71"/>
      <c r="S23" s="71"/>
    </row>
    <row r="24" spans="1:19" s="74" customFormat="1" ht="12.75" customHeight="1">
      <c r="A24" s="470" t="s">
        <v>264</v>
      </c>
      <c r="B24" s="471">
        <v>29</v>
      </c>
      <c r="C24" s="471">
        <v>20</v>
      </c>
      <c r="D24" s="471">
        <v>35</v>
      </c>
      <c r="E24" s="471">
        <f t="shared" si="1"/>
        <v>15</v>
      </c>
      <c r="F24" s="471">
        <v>93</v>
      </c>
      <c r="G24" s="471">
        <v>94</v>
      </c>
      <c r="H24" s="471">
        <v>93</v>
      </c>
      <c r="I24" s="472">
        <f t="shared" si="2"/>
        <v>-1</v>
      </c>
      <c r="J24" s="71"/>
      <c r="K24" s="71"/>
      <c r="L24" s="71"/>
      <c r="M24" s="71"/>
      <c r="N24" s="71"/>
      <c r="O24" s="71"/>
      <c r="P24" s="71"/>
      <c r="Q24" s="71"/>
      <c r="R24" s="71"/>
      <c r="S24" s="71"/>
    </row>
    <row r="25" spans="1:19" s="76" customFormat="1" ht="12.75" customHeight="1">
      <c r="A25" s="75" t="s">
        <v>265</v>
      </c>
      <c r="B25" s="468">
        <v>28</v>
      </c>
      <c r="C25" s="468">
        <v>15</v>
      </c>
      <c r="D25" s="468">
        <v>33</v>
      </c>
      <c r="E25" s="468">
        <f t="shared" si="1"/>
        <v>18</v>
      </c>
      <c r="F25" s="468">
        <v>93</v>
      </c>
      <c r="G25" s="468">
        <v>72</v>
      </c>
      <c r="H25" s="468">
        <v>103</v>
      </c>
      <c r="I25" s="78">
        <f t="shared" si="2"/>
        <v>31</v>
      </c>
      <c r="J25" s="71"/>
      <c r="K25" s="71"/>
      <c r="L25" s="71"/>
      <c r="M25" s="71"/>
      <c r="N25" s="71"/>
      <c r="O25" s="71"/>
      <c r="P25" s="71"/>
      <c r="Q25" s="71"/>
      <c r="R25" s="71"/>
      <c r="S25" s="71"/>
    </row>
    <row r="26" spans="1:19" s="74" customFormat="1" ht="12.75" customHeight="1">
      <c r="A26" s="470" t="s">
        <v>181</v>
      </c>
      <c r="B26" s="471">
        <v>24</v>
      </c>
      <c r="C26" s="471">
        <v>16</v>
      </c>
      <c r="D26" s="471">
        <v>28</v>
      </c>
      <c r="E26" s="471">
        <f t="shared" si="1"/>
        <v>12</v>
      </c>
      <c r="F26" s="471">
        <v>92</v>
      </c>
      <c r="G26" s="471">
        <v>83</v>
      </c>
      <c r="H26" s="471">
        <v>99</v>
      </c>
      <c r="I26" s="472">
        <f t="shared" si="2"/>
        <v>16</v>
      </c>
      <c r="J26" s="71"/>
      <c r="K26" s="71"/>
      <c r="L26" s="71"/>
      <c r="M26" s="71"/>
      <c r="N26" s="71"/>
      <c r="O26" s="71"/>
      <c r="P26" s="71"/>
      <c r="Q26" s="71"/>
      <c r="R26" s="71"/>
      <c r="S26" s="71"/>
    </row>
    <row r="27" spans="1:19" s="76" customFormat="1" ht="12.75" customHeight="1">
      <c r="A27" s="75" t="s">
        <v>266</v>
      </c>
      <c r="B27" s="468">
        <v>31</v>
      </c>
      <c r="C27" s="468">
        <v>25</v>
      </c>
      <c r="D27" s="468">
        <v>33</v>
      </c>
      <c r="E27" s="468">
        <f t="shared" si="1"/>
        <v>8</v>
      </c>
      <c r="F27" s="468">
        <v>97</v>
      </c>
      <c r="G27" s="468">
        <v>96</v>
      </c>
      <c r="H27" s="468">
        <v>99</v>
      </c>
      <c r="I27" s="78">
        <f t="shared" si="2"/>
        <v>3</v>
      </c>
      <c r="J27" s="71"/>
      <c r="K27" s="71"/>
      <c r="L27" s="71"/>
      <c r="M27" s="71"/>
      <c r="N27" s="71"/>
      <c r="O27" s="71"/>
      <c r="P27" s="71"/>
      <c r="Q27" s="71"/>
      <c r="R27" s="71"/>
      <c r="S27" s="71"/>
    </row>
    <row r="28" spans="1:19" s="74" customFormat="1" ht="12.75" customHeight="1">
      <c r="A28" s="470" t="s">
        <v>180</v>
      </c>
      <c r="B28" s="471">
        <v>30</v>
      </c>
      <c r="C28" s="471">
        <v>17</v>
      </c>
      <c r="D28" s="471">
        <v>34</v>
      </c>
      <c r="E28" s="471">
        <f t="shared" si="1"/>
        <v>17</v>
      </c>
      <c r="F28" s="471">
        <v>91</v>
      </c>
      <c r="G28" s="471">
        <v>80</v>
      </c>
      <c r="H28" s="471">
        <v>94</v>
      </c>
      <c r="I28" s="472">
        <f t="shared" si="2"/>
        <v>14</v>
      </c>
      <c r="J28" s="71"/>
      <c r="K28" s="71"/>
      <c r="L28" s="71"/>
      <c r="M28" s="71"/>
      <c r="N28" s="71"/>
      <c r="O28" s="71"/>
      <c r="P28" s="71"/>
      <c r="Q28" s="71"/>
      <c r="R28" s="71"/>
      <c r="S28" s="71"/>
    </row>
    <row r="29" spans="1:19" ht="12.75" customHeight="1">
      <c r="A29" s="478">
        <v>2013</v>
      </c>
      <c r="B29" s="479"/>
      <c r="C29" s="479"/>
      <c r="D29" s="479"/>
      <c r="E29" s="479"/>
      <c r="F29" s="479"/>
      <c r="G29" s="479"/>
      <c r="H29" s="479"/>
      <c r="I29" s="479"/>
    </row>
    <row r="30" spans="1:19" s="74" customFormat="1" ht="12.75" customHeight="1">
      <c r="A30" s="72" t="s">
        <v>259</v>
      </c>
      <c r="B30" s="467">
        <v>29.291810864647527</v>
      </c>
      <c r="C30" s="467">
        <v>17</v>
      </c>
      <c r="D30" s="467">
        <v>35</v>
      </c>
      <c r="E30" s="467">
        <v>18</v>
      </c>
      <c r="F30" s="467">
        <v>94</v>
      </c>
      <c r="G30" s="467">
        <v>85</v>
      </c>
      <c r="H30" s="467">
        <v>98</v>
      </c>
      <c r="I30" s="73">
        <v>13</v>
      </c>
      <c r="J30" s="71"/>
      <c r="K30" s="71"/>
      <c r="L30" s="71"/>
      <c r="M30" s="71"/>
      <c r="N30" s="71"/>
      <c r="O30" s="71"/>
      <c r="P30" s="71"/>
      <c r="Q30" s="71"/>
      <c r="R30" s="71"/>
      <c r="S30" s="71"/>
    </row>
    <row r="31" spans="1:19" s="74" customFormat="1" ht="12.75" customHeight="1">
      <c r="A31" s="470" t="s">
        <v>260</v>
      </c>
      <c r="B31" s="471">
        <v>50</v>
      </c>
      <c r="C31" s="471">
        <v>25</v>
      </c>
      <c r="D31" s="471">
        <v>55</v>
      </c>
      <c r="E31" s="471">
        <f>D31-C31</f>
        <v>30</v>
      </c>
      <c r="F31" s="471">
        <v>96</v>
      </c>
      <c r="G31" s="471">
        <v>74</v>
      </c>
      <c r="H31" s="471">
        <v>100</v>
      </c>
      <c r="I31" s="472">
        <f>H31-G31</f>
        <v>26</v>
      </c>
      <c r="J31" s="71"/>
      <c r="K31" s="71"/>
      <c r="L31" s="71"/>
      <c r="M31" s="71"/>
      <c r="N31" s="71"/>
      <c r="O31" s="71"/>
      <c r="P31" s="71"/>
      <c r="Q31" s="71"/>
      <c r="R31" s="71"/>
      <c r="S31" s="71"/>
    </row>
    <row r="32" spans="1:19" s="76" customFormat="1" ht="12.75" customHeight="1">
      <c r="A32" s="75" t="s">
        <v>261</v>
      </c>
      <c r="B32" s="468">
        <v>24.888192137370748</v>
      </c>
      <c r="C32" s="468">
        <v>17</v>
      </c>
      <c r="D32" s="468">
        <v>30</v>
      </c>
      <c r="E32" s="468">
        <v>13</v>
      </c>
      <c r="F32" s="468">
        <v>95.098122806269629</v>
      </c>
      <c r="G32" s="468">
        <v>95</v>
      </c>
      <c r="H32" s="468">
        <v>95</v>
      </c>
      <c r="I32" s="78">
        <v>0</v>
      </c>
      <c r="J32" s="71"/>
      <c r="K32" s="71"/>
      <c r="L32" s="71"/>
      <c r="M32" s="71"/>
      <c r="N32" s="71"/>
      <c r="O32" s="71"/>
      <c r="P32" s="71"/>
      <c r="Q32" s="71"/>
      <c r="R32" s="71"/>
      <c r="S32" s="71"/>
    </row>
    <row r="33" spans="1:19" s="74" customFormat="1" ht="12.75" customHeight="1">
      <c r="A33" s="470" t="s">
        <v>262</v>
      </c>
      <c r="B33" s="471">
        <v>24.764360495821556</v>
      </c>
      <c r="C33" s="471">
        <v>16</v>
      </c>
      <c r="D33" s="471">
        <v>29</v>
      </c>
      <c r="E33" s="471">
        <v>13</v>
      </c>
      <c r="F33" s="471">
        <v>91.26769895217295</v>
      </c>
      <c r="G33" s="471">
        <v>79</v>
      </c>
      <c r="H33" s="471">
        <v>97</v>
      </c>
      <c r="I33" s="472">
        <v>18</v>
      </c>
      <c r="J33" s="71"/>
      <c r="K33" s="71"/>
      <c r="L33" s="71"/>
      <c r="M33" s="71"/>
      <c r="N33" s="71"/>
      <c r="O33" s="71"/>
      <c r="P33" s="71"/>
      <c r="Q33" s="71"/>
      <c r="R33" s="71"/>
      <c r="S33" s="71"/>
    </row>
    <row r="34" spans="1:19" s="76" customFormat="1" ht="12.75" customHeight="1">
      <c r="A34" s="75" t="s">
        <v>263</v>
      </c>
      <c r="B34" s="468">
        <v>38.41660872156551</v>
      </c>
      <c r="C34" s="474">
        <v>26</v>
      </c>
      <c r="D34" s="474">
        <v>47</v>
      </c>
      <c r="E34" s="468">
        <v>21</v>
      </c>
      <c r="F34" s="468">
        <v>87.859136603076664</v>
      </c>
      <c r="G34" s="468">
        <v>81</v>
      </c>
      <c r="H34" s="468">
        <v>95</v>
      </c>
      <c r="I34" s="78">
        <v>14</v>
      </c>
      <c r="J34" s="71"/>
      <c r="K34" s="71"/>
      <c r="L34" s="71"/>
      <c r="M34" s="71"/>
      <c r="N34" s="71"/>
      <c r="O34" s="71"/>
      <c r="P34" s="71"/>
      <c r="Q34" s="71"/>
      <c r="R34" s="71"/>
      <c r="S34" s="71"/>
    </row>
    <row r="35" spans="1:19" s="74" customFormat="1" ht="12.75" customHeight="1">
      <c r="A35" s="470" t="s">
        <v>264</v>
      </c>
      <c r="B35" s="471">
        <v>25.657024132971074</v>
      </c>
      <c r="C35" s="471">
        <v>17</v>
      </c>
      <c r="D35" s="471">
        <v>31</v>
      </c>
      <c r="E35" s="471">
        <v>14</v>
      </c>
      <c r="F35" s="471">
        <v>92.935577172585326</v>
      </c>
      <c r="G35" s="471">
        <v>94</v>
      </c>
      <c r="H35" s="471">
        <v>93</v>
      </c>
      <c r="I35" s="472">
        <v>-1</v>
      </c>
      <c r="J35" s="71"/>
      <c r="K35" s="71"/>
      <c r="L35" s="71"/>
      <c r="M35" s="71"/>
      <c r="N35" s="71"/>
      <c r="O35" s="71"/>
      <c r="P35" s="71"/>
      <c r="Q35" s="71"/>
      <c r="R35" s="71"/>
      <c r="S35" s="71"/>
    </row>
    <row r="36" spans="1:19" s="76" customFormat="1" ht="12.75" customHeight="1">
      <c r="A36" s="75" t="s">
        <v>265</v>
      </c>
      <c r="B36" s="468">
        <v>24.442631288941634</v>
      </c>
      <c r="C36" s="468">
        <v>13</v>
      </c>
      <c r="D36" s="468">
        <v>29</v>
      </c>
      <c r="E36" s="468">
        <v>16</v>
      </c>
      <c r="F36" s="468">
        <v>93.550942558430549</v>
      </c>
      <c r="G36" s="468">
        <v>74</v>
      </c>
      <c r="H36" s="468">
        <v>102</v>
      </c>
      <c r="I36" s="78">
        <v>28</v>
      </c>
      <c r="J36" s="71"/>
      <c r="K36" s="71"/>
      <c r="L36" s="71"/>
      <c r="M36" s="71"/>
      <c r="N36" s="71"/>
      <c r="O36" s="71"/>
      <c r="P36" s="71"/>
      <c r="Q36" s="71"/>
      <c r="R36" s="71"/>
      <c r="S36" s="71"/>
    </row>
    <row r="37" spans="1:19" s="74" customFormat="1" ht="12.75" customHeight="1">
      <c r="A37" s="470" t="s">
        <v>181</v>
      </c>
      <c r="B37" s="471">
        <v>19.856019094209334</v>
      </c>
      <c r="C37" s="471">
        <v>14</v>
      </c>
      <c r="D37" s="471">
        <v>23</v>
      </c>
      <c r="E37" s="471">
        <v>9</v>
      </c>
      <c r="F37" s="471">
        <v>92.811026125664625</v>
      </c>
      <c r="G37" s="471">
        <v>87</v>
      </c>
      <c r="H37" s="471">
        <v>96</v>
      </c>
      <c r="I37" s="472">
        <v>9</v>
      </c>
      <c r="J37" s="71"/>
      <c r="K37" s="71"/>
      <c r="L37" s="71"/>
      <c r="M37" s="71"/>
      <c r="N37" s="71"/>
      <c r="O37" s="71"/>
      <c r="P37" s="71"/>
      <c r="Q37" s="71"/>
      <c r="R37" s="71"/>
      <c r="S37" s="71"/>
    </row>
    <row r="38" spans="1:19" s="76" customFormat="1" ht="12.75" customHeight="1">
      <c r="A38" s="75" t="s">
        <v>266</v>
      </c>
      <c r="B38" s="468">
        <v>28.248605278004135</v>
      </c>
      <c r="C38" s="468">
        <v>20</v>
      </c>
      <c r="D38" s="468">
        <v>32</v>
      </c>
      <c r="E38" s="468">
        <v>12</v>
      </c>
      <c r="F38" s="468">
        <v>97.780273636920569</v>
      </c>
      <c r="G38" s="468">
        <v>96</v>
      </c>
      <c r="H38" s="468">
        <v>99</v>
      </c>
      <c r="I38" s="78">
        <v>3</v>
      </c>
      <c r="J38" s="71"/>
      <c r="K38" s="71"/>
      <c r="L38" s="71"/>
      <c r="M38" s="71"/>
      <c r="N38" s="71"/>
      <c r="O38" s="71"/>
      <c r="P38" s="71"/>
      <c r="Q38" s="71"/>
      <c r="R38" s="71"/>
      <c r="S38" s="71"/>
    </row>
    <row r="39" spans="1:19" s="74" customFormat="1" ht="12.75" customHeight="1">
      <c r="A39" s="470" t="s">
        <v>180</v>
      </c>
      <c r="B39" s="471">
        <v>26.283355359874079</v>
      </c>
      <c r="C39" s="471">
        <v>16</v>
      </c>
      <c r="D39" s="471">
        <v>29</v>
      </c>
      <c r="E39" s="471">
        <v>13</v>
      </c>
      <c r="F39" s="471">
        <v>90.949320113711153</v>
      </c>
      <c r="G39" s="471">
        <v>66</v>
      </c>
      <c r="H39" s="471">
        <v>100</v>
      </c>
      <c r="I39" s="472">
        <v>34</v>
      </c>
      <c r="J39" s="71"/>
      <c r="K39" s="71"/>
      <c r="L39" s="71"/>
      <c r="M39" s="71"/>
      <c r="N39" s="71"/>
      <c r="O39" s="71"/>
      <c r="P39" s="71"/>
      <c r="Q39" s="71"/>
      <c r="R39" s="71"/>
      <c r="S39" s="71"/>
    </row>
    <row r="40" spans="1:19" ht="12.75" customHeight="1">
      <c r="A40" s="482">
        <v>2009</v>
      </c>
      <c r="B40" s="483"/>
      <c r="C40" s="483"/>
      <c r="D40" s="483"/>
      <c r="E40" s="483"/>
      <c r="F40" s="483"/>
      <c r="G40" s="483"/>
      <c r="H40" s="483"/>
      <c r="I40" s="483"/>
    </row>
    <row r="41" spans="1:19" ht="12.75" customHeight="1">
      <c r="A41" s="72" t="s">
        <v>259</v>
      </c>
      <c r="B41" s="467">
        <v>20.399999999999999</v>
      </c>
      <c r="C41" s="467">
        <v>10.5</v>
      </c>
      <c r="D41" s="467">
        <v>24.8</v>
      </c>
      <c r="E41" s="467">
        <v>14.3</v>
      </c>
      <c r="F41" s="467">
        <v>92</v>
      </c>
      <c r="G41" s="467">
        <v>83.6</v>
      </c>
      <c r="H41" s="467">
        <v>95.6</v>
      </c>
      <c r="I41" s="73">
        <v>12</v>
      </c>
    </row>
    <row r="42" spans="1:19" ht="12.75" customHeight="1">
      <c r="A42" s="470" t="s">
        <v>267</v>
      </c>
      <c r="B42" s="471">
        <v>46</v>
      </c>
      <c r="C42" s="471">
        <v>16</v>
      </c>
      <c r="D42" s="471">
        <v>49</v>
      </c>
      <c r="E42" s="471">
        <f>D42-C42</f>
        <v>33</v>
      </c>
      <c r="F42" s="471">
        <v>95</v>
      </c>
      <c r="G42" s="471">
        <v>66</v>
      </c>
      <c r="H42" s="471">
        <v>98</v>
      </c>
      <c r="I42" s="472">
        <f>H42-G42</f>
        <v>32</v>
      </c>
    </row>
    <row r="43" spans="1:19" ht="12.75" customHeight="1">
      <c r="A43" s="75" t="s">
        <v>261</v>
      </c>
      <c r="B43" s="468">
        <v>15.9</v>
      </c>
      <c r="C43" s="468">
        <v>11.3</v>
      </c>
      <c r="D43" s="468">
        <v>18.3</v>
      </c>
      <c r="E43" s="468">
        <v>7</v>
      </c>
      <c r="F43" s="468">
        <v>95.9</v>
      </c>
      <c r="G43" s="468">
        <v>94.5</v>
      </c>
      <c r="H43" s="468">
        <v>96.5</v>
      </c>
      <c r="I43" s="78">
        <v>2</v>
      </c>
    </row>
    <row r="44" spans="1:19" ht="12.75" customHeight="1">
      <c r="A44" s="470" t="s">
        <v>262</v>
      </c>
      <c r="B44" s="471">
        <v>15.7</v>
      </c>
      <c r="C44" s="471">
        <v>9.4</v>
      </c>
      <c r="D44" s="471">
        <v>18.600000000000001</v>
      </c>
      <c r="E44" s="471">
        <v>9.2000000000000011</v>
      </c>
      <c r="F44" s="471">
        <v>89.5</v>
      </c>
      <c r="G44" s="471">
        <v>72.3</v>
      </c>
      <c r="H44" s="471">
        <v>96.8</v>
      </c>
      <c r="I44" s="472">
        <v>24.5</v>
      </c>
    </row>
    <row r="45" spans="1:19" ht="12.75" customHeight="1">
      <c r="A45" s="75" t="s">
        <v>263</v>
      </c>
      <c r="B45" s="468">
        <v>25.7</v>
      </c>
      <c r="C45" s="474">
        <v>14.5</v>
      </c>
      <c r="D45" s="474">
        <v>34.1</v>
      </c>
      <c r="E45" s="468">
        <v>19.600000000000001</v>
      </c>
      <c r="F45" s="468">
        <v>81.8</v>
      </c>
      <c r="G45" s="468">
        <v>78.7</v>
      </c>
      <c r="H45" s="468">
        <v>84</v>
      </c>
      <c r="I45" s="78">
        <v>5.2999999999999972</v>
      </c>
    </row>
    <row r="46" spans="1:19" ht="12.75" customHeight="1">
      <c r="A46" s="470" t="s">
        <v>264</v>
      </c>
      <c r="B46" s="471">
        <v>16.3</v>
      </c>
      <c r="C46" s="471">
        <v>10</v>
      </c>
      <c r="D46" s="471">
        <v>20.2</v>
      </c>
      <c r="E46" s="471">
        <v>10.199999999999999</v>
      </c>
      <c r="F46" s="471">
        <v>92.5</v>
      </c>
      <c r="G46" s="471">
        <v>87.4</v>
      </c>
      <c r="H46" s="471">
        <v>95.8</v>
      </c>
      <c r="I46" s="472">
        <v>8.3999999999999915</v>
      </c>
    </row>
    <row r="47" spans="1:19" ht="12.75" customHeight="1">
      <c r="A47" s="75" t="s">
        <v>265</v>
      </c>
      <c r="B47" s="468">
        <v>12</v>
      </c>
      <c r="C47" s="468">
        <v>6.1</v>
      </c>
      <c r="D47" s="468">
        <v>14.4</v>
      </c>
      <c r="E47" s="468">
        <v>8.3000000000000007</v>
      </c>
      <c r="F47" s="468">
        <v>88.8</v>
      </c>
      <c r="G47" s="468">
        <v>75.599999999999994</v>
      </c>
      <c r="H47" s="468">
        <v>93.2</v>
      </c>
      <c r="I47" s="78">
        <v>17.600000000000009</v>
      </c>
    </row>
    <row r="48" spans="1:19" ht="12.75" customHeight="1">
      <c r="A48" s="470" t="s">
        <v>181</v>
      </c>
      <c r="B48" s="471">
        <v>11.6</v>
      </c>
      <c r="C48" s="471">
        <v>7.3</v>
      </c>
      <c r="D48" s="471">
        <v>14.5</v>
      </c>
      <c r="E48" s="471">
        <v>7.2</v>
      </c>
      <c r="F48" s="471">
        <v>91.4</v>
      </c>
      <c r="G48" s="471">
        <v>89.3</v>
      </c>
      <c r="H48" s="471">
        <v>92.5</v>
      </c>
      <c r="I48" s="472">
        <v>3.2000000000000028</v>
      </c>
    </row>
    <row r="49" spans="1:9" ht="12.75" customHeight="1">
      <c r="A49" s="75" t="s">
        <v>266</v>
      </c>
      <c r="B49" s="468">
        <v>17.600000000000001</v>
      </c>
      <c r="C49" s="468">
        <v>12</v>
      </c>
      <c r="D49" s="468">
        <v>20.3</v>
      </c>
      <c r="E49" s="468">
        <v>8.3000000000000007</v>
      </c>
      <c r="F49" s="468">
        <v>96.7</v>
      </c>
      <c r="G49" s="468">
        <v>91.7</v>
      </c>
      <c r="H49" s="468">
        <v>98.9</v>
      </c>
      <c r="I49" s="78">
        <v>7.2000000000000028</v>
      </c>
    </row>
    <row r="50" spans="1:9" ht="12.75" customHeight="1">
      <c r="A50" s="475" t="s">
        <v>268</v>
      </c>
      <c r="B50" s="476">
        <v>14.5</v>
      </c>
      <c r="C50" s="476">
        <v>6.6</v>
      </c>
      <c r="D50" s="476">
        <v>17</v>
      </c>
      <c r="E50" s="476">
        <v>10.4</v>
      </c>
      <c r="F50" s="476">
        <v>86.3</v>
      </c>
      <c r="G50" s="476">
        <v>68.7</v>
      </c>
      <c r="H50" s="476">
        <v>90.8</v>
      </c>
      <c r="I50" s="477">
        <v>22.099999999999994</v>
      </c>
    </row>
    <row r="51" spans="1:9" ht="12.75" customHeight="1">
      <c r="A51" s="1015"/>
      <c r="B51" s="1059" t="s">
        <v>270</v>
      </c>
      <c r="C51" s="1059"/>
      <c r="D51" s="1059"/>
      <c r="E51" s="1059"/>
      <c r="F51" s="1059"/>
      <c r="G51" s="1059"/>
      <c r="H51" s="1059"/>
      <c r="I51" s="1059"/>
    </row>
    <row r="52" spans="1:9" ht="12.75" customHeight="1">
      <c r="A52" s="483" t="s">
        <v>269</v>
      </c>
      <c r="B52" s="560"/>
      <c r="C52" s="560"/>
      <c r="D52" s="560"/>
      <c r="E52" s="560"/>
      <c r="F52" s="560"/>
      <c r="G52" s="560"/>
      <c r="H52" s="560"/>
      <c r="I52" s="560"/>
    </row>
    <row r="53" spans="1:9" ht="12.75" customHeight="1">
      <c r="A53" s="72" t="s">
        <v>259</v>
      </c>
      <c r="B53" s="555">
        <f t="shared" ref="B53:I56" si="3">B8-B19</f>
        <v>0.89999999999999858</v>
      </c>
      <c r="C53" s="555">
        <f t="shared" si="3"/>
        <v>2</v>
      </c>
      <c r="D53" s="556">
        <f t="shared" si="3"/>
        <v>0</v>
      </c>
      <c r="E53" s="555">
        <f t="shared" si="3"/>
        <v>-2</v>
      </c>
      <c r="F53" s="555">
        <f t="shared" si="3"/>
        <v>2.2000000000000028</v>
      </c>
      <c r="G53" s="555">
        <f t="shared" si="3"/>
        <v>5</v>
      </c>
      <c r="H53" s="555">
        <f t="shared" si="3"/>
        <v>-1</v>
      </c>
      <c r="I53" s="79">
        <f t="shared" si="3"/>
        <v>-6</v>
      </c>
    </row>
    <row r="54" spans="1:9" ht="12.75" customHeight="1">
      <c r="A54" s="470" t="s">
        <v>271</v>
      </c>
      <c r="B54" s="469">
        <f t="shared" si="3"/>
        <v>-0.10000000000000142</v>
      </c>
      <c r="C54" s="553">
        <f t="shared" si="3"/>
        <v>3</v>
      </c>
      <c r="D54" s="553">
        <f t="shared" si="3"/>
        <v>-1</v>
      </c>
      <c r="E54" s="553">
        <f t="shared" si="3"/>
        <v>-4</v>
      </c>
      <c r="F54" s="553">
        <f t="shared" si="3"/>
        <v>1.5999999999999943</v>
      </c>
      <c r="G54" s="553">
        <f t="shared" si="3"/>
        <v>4</v>
      </c>
      <c r="H54" s="553">
        <f t="shared" si="3"/>
        <v>1</v>
      </c>
      <c r="I54" s="550">
        <f t="shared" si="3"/>
        <v>-3</v>
      </c>
    </row>
    <row r="55" spans="1:9" ht="12.75" customHeight="1">
      <c r="A55" s="75" t="s">
        <v>261</v>
      </c>
      <c r="B55" s="467">
        <f t="shared" si="3"/>
        <v>-0.19999999999999929</v>
      </c>
      <c r="C55" s="555">
        <f t="shared" si="3"/>
        <v>3</v>
      </c>
      <c r="D55" s="555">
        <f t="shared" si="3"/>
        <v>-2</v>
      </c>
      <c r="E55" s="555">
        <f t="shared" si="3"/>
        <v>-5</v>
      </c>
      <c r="F55" s="555">
        <f t="shared" si="3"/>
        <v>1.118967956186907</v>
      </c>
      <c r="G55" s="555">
        <f t="shared" si="3"/>
        <v>4</v>
      </c>
      <c r="H55" s="555">
        <f t="shared" si="3"/>
        <v>-1</v>
      </c>
      <c r="I55" s="79">
        <f t="shared" si="3"/>
        <v>-5</v>
      </c>
    </row>
    <row r="56" spans="1:9" ht="12.75" customHeight="1">
      <c r="A56" s="470" t="s">
        <v>262</v>
      </c>
      <c r="B56" s="553">
        <f t="shared" si="3"/>
        <v>0.5</v>
      </c>
      <c r="C56" s="553">
        <f t="shared" si="3"/>
        <v>1</v>
      </c>
      <c r="D56" s="554">
        <f t="shared" si="3"/>
        <v>0</v>
      </c>
      <c r="E56" s="553">
        <f t="shared" si="3"/>
        <v>-1</v>
      </c>
      <c r="F56" s="553">
        <f t="shared" si="3"/>
        <v>2.5761937117795952</v>
      </c>
      <c r="G56" s="553">
        <f t="shared" si="3"/>
        <v>7</v>
      </c>
      <c r="H56" s="554">
        <f t="shared" si="3"/>
        <v>0</v>
      </c>
      <c r="I56" s="550">
        <f t="shared" si="3"/>
        <v>-7</v>
      </c>
    </row>
    <row r="57" spans="1:9" ht="12.75" customHeight="1">
      <c r="A57" s="75" t="s">
        <v>263</v>
      </c>
      <c r="B57" s="557" t="s">
        <v>272</v>
      </c>
      <c r="C57" s="557" t="s">
        <v>272</v>
      </c>
      <c r="D57" s="557" t="s">
        <v>272</v>
      </c>
      <c r="E57" s="557" t="s">
        <v>272</v>
      </c>
      <c r="F57" s="557" t="s">
        <v>272</v>
      </c>
      <c r="G57" s="557" t="s">
        <v>272</v>
      </c>
      <c r="H57" s="557" t="s">
        <v>272</v>
      </c>
      <c r="I57" s="558" t="s">
        <v>272</v>
      </c>
    </row>
    <row r="58" spans="1:9" ht="12.75" customHeight="1">
      <c r="A58" s="470" t="s">
        <v>264</v>
      </c>
      <c r="B58" s="553">
        <f t="shared" ref="B58:I62" si="4">B13-B24</f>
        <v>0.69999999999999929</v>
      </c>
      <c r="C58" s="553">
        <f t="shared" si="4"/>
        <v>2</v>
      </c>
      <c r="D58" s="553">
        <f t="shared" si="4"/>
        <v>-1</v>
      </c>
      <c r="E58" s="553">
        <f t="shared" si="4"/>
        <v>-3</v>
      </c>
      <c r="F58" s="553">
        <f t="shared" si="4"/>
        <v>1.1725146565901241</v>
      </c>
      <c r="G58" s="553">
        <f t="shared" si="4"/>
        <v>1</v>
      </c>
      <c r="H58" s="553">
        <f t="shared" si="4"/>
        <v>-1</v>
      </c>
      <c r="I58" s="550">
        <f t="shared" si="4"/>
        <v>-2</v>
      </c>
    </row>
    <row r="59" spans="1:9" ht="12.75" customHeight="1">
      <c r="A59" s="75" t="s">
        <v>265</v>
      </c>
      <c r="B59" s="467">
        <f t="shared" si="4"/>
        <v>0.30000000000000071</v>
      </c>
      <c r="C59" s="556">
        <f t="shared" si="4"/>
        <v>0</v>
      </c>
      <c r="D59" s="555">
        <f t="shared" si="4"/>
        <v>1</v>
      </c>
      <c r="E59" s="555">
        <f t="shared" si="4"/>
        <v>1</v>
      </c>
      <c r="F59" s="555">
        <f t="shared" si="4"/>
        <v>1.8186078805762946</v>
      </c>
      <c r="G59" s="555">
        <f t="shared" si="4"/>
        <v>5</v>
      </c>
      <c r="H59" s="555">
        <f t="shared" si="4"/>
        <v>-1</v>
      </c>
      <c r="I59" s="79">
        <f t="shared" si="4"/>
        <v>-6</v>
      </c>
    </row>
    <row r="60" spans="1:9" ht="12.75" customHeight="1">
      <c r="A60" s="470" t="s">
        <v>181</v>
      </c>
      <c r="B60" s="553">
        <f t="shared" si="4"/>
        <v>1.8000000000000007</v>
      </c>
      <c r="C60" s="553">
        <f t="shared" si="4"/>
        <v>2</v>
      </c>
      <c r="D60" s="553">
        <f t="shared" si="4"/>
        <v>2</v>
      </c>
      <c r="E60" s="554">
        <f t="shared" si="4"/>
        <v>0</v>
      </c>
      <c r="F60" s="553">
        <f t="shared" si="4"/>
        <v>2.8354988341908012</v>
      </c>
      <c r="G60" s="553">
        <f t="shared" si="4"/>
        <v>7</v>
      </c>
      <c r="H60" s="553">
        <f t="shared" si="4"/>
        <v>-2</v>
      </c>
      <c r="I60" s="550">
        <f t="shared" si="4"/>
        <v>-9</v>
      </c>
    </row>
    <row r="61" spans="1:9" ht="12.75" customHeight="1">
      <c r="A61" s="75" t="s">
        <v>266</v>
      </c>
      <c r="B61" s="467">
        <f t="shared" si="4"/>
        <v>-0.39999999999999858</v>
      </c>
      <c r="C61" s="555">
        <f t="shared" si="4"/>
        <v>1</v>
      </c>
      <c r="D61" s="556">
        <f t="shared" si="4"/>
        <v>0</v>
      </c>
      <c r="E61" s="555">
        <f t="shared" si="4"/>
        <v>-1</v>
      </c>
      <c r="F61" s="556">
        <f t="shared" si="4"/>
        <v>0.32611116735850487</v>
      </c>
      <c r="G61" s="555">
        <f t="shared" si="4"/>
        <v>11</v>
      </c>
      <c r="H61" s="555">
        <f t="shared" si="4"/>
        <v>-6</v>
      </c>
      <c r="I61" s="79">
        <f t="shared" si="4"/>
        <v>-17</v>
      </c>
    </row>
    <row r="62" spans="1:9" ht="12.75" customHeight="1">
      <c r="A62" s="470" t="s">
        <v>268</v>
      </c>
      <c r="B62" s="553">
        <f t="shared" si="4"/>
        <v>1.3999999999999986</v>
      </c>
      <c r="C62" s="553">
        <f t="shared" si="4"/>
        <v>5</v>
      </c>
      <c r="D62" s="554">
        <f t="shared" si="4"/>
        <v>0</v>
      </c>
      <c r="E62" s="553">
        <f t="shared" si="4"/>
        <v>-5</v>
      </c>
      <c r="F62" s="553">
        <f t="shared" si="4"/>
        <v>2.1727712706549056</v>
      </c>
      <c r="G62" s="553">
        <f t="shared" si="4"/>
        <v>-1</v>
      </c>
      <c r="H62" s="553">
        <f t="shared" si="4"/>
        <v>4</v>
      </c>
      <c r="I62" s="550">
        <f t="shared" si="4"/>
        <v>5</v>
      </c>
    </row>
    <row r="63" spans="1:9" ht="12.75" customHeight="1">
      <c r="A63" s="483" t="s">
        <v>273</v>
      </c>
      <c r="B63" s="560"/>
      <c r="C63" s="560"/>
      <c r="D63" s="560"/>
      <c r="E63" s="560"/>
      <c r="F63" s="560"/>
      <c r="G63" s="560"/>
      <c r="H63" s="560"/>
      <c r="I63" s="560"/>
    </row>
    <row r="64" spans="1:9" ht="12.75" customHeight="1">
      <c r="A64" s="72" t="s">
        <v>259</v>
      </c>
      <c r="B64" s="555">
        <f>B19-B30</f>
        <v>2.7081891353524732</v>
      </c>
      <c r="C64" s="555">
        <f t="shared" ref="C64:I64" si="5">C19-C30</f>
        <v>3</v>
      </c>
      <c r="D64" s="555">
        <f t="shared" si="5"/>
        <v>3</v>
      </c>
      <c r="E64" s="555">
        <f t="shared" si="5"/>
        <v>0</v>
      </c>
      <c r="F64" s="555">
        <f t="shared" si="5"/>
        <v>-1</v>
      </c>
      <c r="G64" s="555">
        <f t="shared" si="5"/>
        <v>0</v>
      </c>
      <c r="H64" s="555">
        <f t="shared" si="5"/>
        <v>0</v>
      </c>
      <c r="I64" s="79">
        <f t="shared" si="5"/>
        <v>0</v>
      </c>
    </row>
    <row r="65" spans="1:9" ht="12.75" customHeight="1">
      <c r="A65" s="470" t="s">
        <v>271</v>
      </c>
      <c r="B65" s="553">
        <f t="shared" ref="B65:I65" si="6">B20-B31</f>
        <v>2</v>
      </c>
      <c r="C65" s="553">
        <f t="shared" si="6"/>
        <v>2</v>
      </c>
      <c r="D65" s="553">
        <f t="shared" si="6"/>
        <v>2</v>
      </c>
      <c r="E65" s="553">
        <f t="shared" si="6"/>
        <v>0</v>
      </c>
      <c r="F65" s="553">
        <f t="shared" si="6"/>
        <v>-1</v>
      </c>
      <c r="G65" s="553">
        <f t="shared" si="6"/>
        <v>1</v>
      </c>
      <c r="H65" s="553">
        <f t="shared" si="6"/>
        <v>-1</v>
      </c>
      <c r="I65" s="550">
        <f t="shared" si="6"/>
        <v>-2</v>
      </c>
    </row>
    <row r="66" spans="1:9" ht="12.75" customHeight="1">
      <c r="A66" s="75" t="s">
        <v>261</v>
      </c>
      <c r="B66" s="555">
        <f t="shared" ref="B66:I66" si="7">B21-B32</f>
        <v>3.1118078626292522</v>
      </c>
      <c r="C66" s="555">
        <f t="shared" si="7"/>
        <v>3</v>
      </c>
      <c r="D66" s="555">
        <f t="shared" si="7"/>
        <v>3</v>
      </c>
      <c r="E66" s="555">
        <f t="shared" si="7"/>
        <v>0</v>
      </c>
      <c r="F66" s="555">
        <f t="shared" si="7"/>
        <v>-9.8122806269628882E-2</v>
      </c>
      <c r="G66" s="555">
        <f t="shared" si="7"/>
        <v>1</v>
      </c>
      <c r="H66" s="555">
        <f t="shared" si="7"/>
        <v>0</v>
      </c>
      <c r="I66" s="79">
        <f t="shared" si="7"/>
        <v>-1</v>
      </c>
    </row>
    <row r="67" spans="1:9" ht="12.75" customHeight="1">
      <c r="A67" s="470" t="s">
        <v>262</v>
      </c>
      <c r="B67" s="553">
        <f t="shared" ref="B67:I67" si="8">B22-B33</f>
        <v>2.2356395041784438</v>
      </c>
      <c r="C67" s="553">
        <f t="shared" si="8"/>
        <v>2</v>
      </c>
      <c r="D67" s="553">
        <f t="shared" si="8"/>
        <v>2</v>
      </c>
      <c r="E67" s="553">
        <f t="shared" si="8"/>
        <v>0</v>
      </c>
      <c r="F67" s="553">
        <f t="shared" si="8"/>
        <v>-0.26769895217294959</v>
      </c>
      <c r="G67" s="553">
        <f t="shared" si="8"/>
        <v>0</v>
      </c>
      <c r="H67" s="553">
        <f t="shared" si="8"/>
        <v>0</v>
      </c>
      <c r="I67" s="550">
        <f t="shared" si="8"/>
        <v>0</v>
      </c>
    </row>
    <row r="68" spans="1:9" ht="12.75" customHeight="1">
      <c r="A68" s="75" t="s">
        <v>263</v>
      </c>
      <c r="B68" s="557" t="s">
        <v>272</v>
      </c>
      <c r="C68" s="557" t="s">
        <v>272</v>
      </c>
      <c r="D68" s="557" t="s">
        <v>272</v>
      </c>
      <c r="E68" s="557" t="s">
        <v>272</v>
      </c>
      <c r="F68" s="557" t="s">
        <v>272</v>
      </c>
      <c r="G68" s="557" t="s">
        <v>272</v>
      </c>
      <c r="H68" s="557" t="s">
        <v>272</v>
      </c>
      <c r="I68" s="558" t="s">
        <v>272</v>
      </c>
    </row>
    <row r="69" spans="1:9" ht="12.75" customHeight="1">
      <c r="A69" s="470" t="s">
        <v>264</v>
      </c>
      <c r="B69" s="553">
        <f t="shared" ref="B69:I69" si="9">B24-B35</f>
        <v>3.342975867028926</v>
      </c>
      <c r="C69" s="553">
        <f t="shared" si="9"/>
        <v>3</v>
      </c>
      <c r="D69" s="553">
        <f t="shared" si="9"/>
        <v>4</v>
      </c>
      <c r="E69" s="553">
        <f t="shared" si="9"/>
        <v>1</v>
      </c>
      <c r="F69" s="553">
        <f t="shared" si="9"/>
        <v>6.4422827414674089E-2</v>
      </c>
      <c r="G69" s="553">
        <f t="shared" si="9"/>
        <v>0</v>
      </c>
      <c r="H69" s="553">
        <f t="shared" si="9"/>
        <v>0</v>
      </c>
      <c r="I69" s="550">
        <f t="shared" si="9"/>
        <v>0</v>
      </c>
    </row>
    <row r="70" spans="1:9" ht="12.75" customHeight="1">
      <c r="A70" s="75" t="s">
        <v>265</v>
      </c>
      <c r="B70" s="555">
        <f t="shared" ref="B70:I70" si="10">B25-B36</f>
        <v>3.5573687110583663</v>
      </c>
      <c r="C70" s="555">
        <f t="shared" si="10"/>
        <v>2</v>
      </c>
      <c r="D70" s="555">
        <f t="shared" si="10"/>
        <v>4</v>
      </c>
      <c r="E70" s="555">
        <f t="shared" si="10"/>
        <v>2</v>
      </c>
      <c r="F70" s="555">
        <f t="shared" si="10"/>
        <v>-0.55094255843054896</v>
      </c>
      <c r="G70" s="555">
        <f t="shared" si="10"/>
        <v>-2</v>
      </c>
      <c r="H70" s="555">
        <f t="shared" si="10"/>
        <v>1</v>
      </c>
      <c r="I70" s="79">
        <f t="shared" si="10"/>
        <v>3</v>
      </c>
    </row>
    <row r="71" spans="1:9" ht="12.75" customHeight="1">
      <c r="A71" s="470" t="s">
        <v>181</v>
      </c>
      <c r="B71" s="553">
        <f t="shared" ref="B71:I71" si="11">B26-B37</f>
        <v>4.1439809057906665</v>
      </c>
      <c r="C71" s="553">
        <f t="shared" si="11"/>
        <v>2</v>
      </c>
      <c r="D71" s="553">
        <f t="shared" si="11"/>
        <v>5</v>
      </c>
      <c r="E71" s="553">
        <f t="shared" si="11"/>
        <v>3</v>
      </c>
      <c r="F71" s="553">
        <f t="shared" si="11"/>
        <v>-0.8110261256646254</v>
      </c>
      <c r="G71" s="553">
        <f t="shared" si="11"/>
        <v>-4</v>
      </c>
      <c r="H71" s="553">
        <f t="shared" si="11"/>
        <v>3</v>
      </c>
      <c r="I71" s="550">
        <f t="shared" si="11"/>
        <v>7</v>
      </c>
    </row>
    <row r="72" spans="1:9" ht="12.75" customHeight="1">
      <c r="A72" s="75" t="s">
        <v>266</v>
      </c>
      <c r="B72" s="555">
        <f t="shared" ref="B72:I72" si="12">B27-B38</f>
        <v>2.7513947219958652</v>
      </c>
      <c r="C72" s="555">
        <f t="shared" si="12"/>
        <v>5</v>
      </c>
      <c r="D72" s="555">
        <f t="shared" si="12"/>
        <v>1</v>
      </c>
      <c r="E72" s="555">
        <f t="shared" si="12"/>
        <v>-4</v>
      </c>
      <c r="F72" s="555">
        <f t="shared" si="12"/>
        <v>-0.78027363692056895</v>
      </c>
      <c r="G72" s="555">
        <f t="shared" si="12"/>
        <v>0</v>
      </c>
      <c r="H72" s="555">
        <f t="shared" si="12"/>
        <v>0</v>
      </c>
      <c r="I72" s="79">
        <f t="shared" si="12"/>
        <v>0</v>
      </c>
    </row>
    <row r="73" spans="1:9" ht="12.75" customHeight="1">
      <c r="A73" s="559" t="s">
        <v>268</v>
      </c>
      <c r="B73" s="553">
        <f t="shared" ref="B73:I73" si="13">B28-B39</f>
        <v>3.7166446401259208</v>
      </c>
      <c r="C73" s="553">
        <f t="shared" si="13"/>
        <v>1</v>
      </c>
      <c r="D73" s="553">
        <f t="shared" si="13"/>
        <v>5</v>
      </c>
      <c r="E73" s="553">
        <f t="shared" si="13"/>
        <v>4</v>
      </c>
      <c r="F73" s="553">
        <f t="shared" si="13"/>
        <v>5.0679886288847342E-2</v>
      </c>
      <c r="G73" s="553">
        <f t="shared" si="13"/>
        <v>14</v>
      </c>
      <c r="H73" s="553">
        <f t="shared" si="13"/>
        <v>-6</v>
      </c>
      <c r="I73" s="550">
        <f t="shared" si="13"/>
        <v>-20</v>
      </c>
    </row>
    <row r="74" spans="1:9" ht="12.75" customHeight="1">
      <c r="A74" s="483" t="s">
        <v>274</v>
      </c>
      <c r="B74" s="483"/>
      <c r="C74" s="483"/>
      <c r="D74" s="483"/>
      <c r="E74" s="483"/>
      <c r="F74" s="483"/>
      <c r="G74" s="483"/>
      <c r="H74" s="483"/>
      <c r="I74" s="483"/>
    </row>
    <row r="75" spans="1:9" ht="12.75" customHeight="1">
      <c r="A75" s="72" t="s">
        <v>259</v>
      </c>
      <c r="B75" s="555">
        <f>B30-B41</f>
        <v>8.8918108646475282</v>
      </c>
      <c r="C75" s="555">
        <f t="shared" ref="C75:I75" si="14">C30-C41</f>
        <v>6.5</v>
      </c>
      <c r="D75" s="555">
        <f t="shared" si="14"/>
        <v>10.199999999999999</v>
      </c>
      <c r="E75" s="555">
        <f t="shared" si="14"/>
        <v>3.6999999999999993</v>
      </c>
      <c r="F75" s="555">
        <f t="shared" si="14"/>
        <v>2</v>
      </c>
      <c r="G75" s="555">
        <f t="shared" si="14"/>
        <v>1.4000000000000057</v>
      </c>
      <c r="H75" s="555">
        <f t="shared" si="14"/>
        <v>2.4000000000000057</v>
      </c>
      <c r="I75" s="79">
        <f t="shared" si="14"/>
        <v>1</v>
      </c>
    </row>
    <row r="76" spans="1:9" ht="12.75" customHeight="1">
      <c r="A76" s="470" t="s">
        <v>271</v>
      </c>
      <c r="B76" s="553">
        <f t="shared" ref="B76:I76" si="15">B31-B42</f>
        <v>4</v>
      </c>
      <c r="C76" s="553">
        <f t="shared" si="15"/>
        <v>9</v>
      </c>
      <c r="D76" s="553">
        <f t="shared" si="15"/>
        <v>6</v>
      </c>
      <c r="E76" s="553">
        <f t="shared" si="15"/>
        <v>-3</v>
      </c>
      <c r="F76" s="553">
        <f t="shared" si="15"/>
        <v>1</v>
      </c>
      <c r="G76" s="553">
        <f t="shared" si="15"/>
        <v>8</v>
      </c>
      <c r="H76" s="553">
        <f t="shared" si="15"/>
        <v>2</v>
      </c>
      <c r="I76" s="550">
        <f t="shared" si="15"/>
        <v>-6</v>
      </c>
    </row>
    <row r="77" spans="1:9" ht="12.75" customHeight="1">
      <c r="A77" s="75" t="s">
        <v>261</v>
      </c>
      <c r="B77" s="555">
        <f t="shared" ref="B77:I77" si="16">B32-B43</f>
        <v>8.9881921373707474</v>
      </c>
      <c r="C77" s="555">
        <f t="shared" si="16"/>
        <v>5.6999999999999993</v>
      </c>
      <c r="D77" s="555">
        <f t="shared" si="16"/>
        <v>11.7</v>
      </c>
      <c r="E77" s="555">
        <f t="shared" si="16"/>
        <v>6</v>
      </c>
      <c r="F77" s="555">
        <f t="shared" si="16"/>
        <v>-0.8018771937303768</v>
      </c>
      <c r="G77" s="555">
        <f t="shared" si="16"/>
        <v>0.5</v>
      </c>
      <c r="H77" s="555">
        <f t="shared" si="16"/>
        <v>-1.5</v>
      </c>
      <c r="I77" s="79">
        <f t="shared" si="16"/>
        <v>-2</v>
      </c>
    </row>
    <row r="78" spans="1:9" ht="12.75" customHeight="1">
      <c r="A78" s="470" t="s">
        <v>262</v>
      </c>
      <c r="B78" s="553">
        <f t="shared" ref="B78:I78" si="17">B33-B44</f>
        <v>9.0643604958215569</v>
      </c>
      <c r="C78" s="553">
        <f t="shared" si="17"/>
        <v>6.6</v>
      </c>
      <c r="D78" s="553">
        <f t="shared" si="17"/>
        <v>10.399999999999999</v>
      </c>
      <c r="E78" s="553">
        <f t="shared" si="17"/>
        <v>3.7999999999999989</v>
      </c>
      <c r="F78" s="553">
        <f t="shared" si="17"/>
        <v>1.7676989521729496</v>
      </c>
      <c r="G78" s="553">
        <f t="shared" si="17"/>
        <v>6.7000000000000028</v>
      </c>
      <c r="H78" s="553">
        <f t="shared" si="17"/>
        <v>0.20000000000000284</v>
      </c>
      <c r="I78" s="550">
        <f t="shared" si="17"/>
        <v>-6.5</v>
      </c>
    </row>
    <row r="79" spans="1:9" ht="12.75" customHeight="1">
      <c r="A79" s="75" t="s">
        <v>263</v>
      </c>
      <c r="B79" s="555">
        <f t="shared" ref="B79:I79" si="18">B34-B45</f>
        <v>12.71660872156551</v>
      </c>
      <c r="C79" s="555">
        <f t="shared" si="18"/>
        <v>11.5</v>
      </c>
      <c r="D79" s="555">
        <f t="shared" si="18"/>
        <v>12.899999999999999</v>
      </c>
      <c r="E79" s="555">
        <f t="shared" si="18"/>
        <v>1.3999999999999986</v>
      </c>
      <c r="F79" s="555">
        <f t="shared" si="18"/>
        <v>6.0591366030766665</v>
      </c>
      <c r="G79" s="555">
        <f t="shared" si="18"/>
        <v>2.2999999999999972</v>
      </c>
      <c r="H79" s="555">
        <f t="shared" si="18"/>
        <v>11</v>
      </c>
      <c r="I79" s="79">
        <f t="shared" si="18"/>
        <v>8.7000000000000028</v>
      </c>
    </row>
    <row r="80" spans="1:9" ht="12.75" customHeight="1">
      <c r="A80" s="470" t="s">
        <v>264</v>
      </c>
      <c r="B80" s="553">
        <f t="shared" ref="B80:I80" si="19">B35-B46</f>
        <v>9.3570241329710733</v>
      </c>
      <c r="C80" s="553">
        <f t="shared" si="19"/>
        <v>7</v>
      </c>
      <c r="D80" s="553">
        <f t="shared" si="19"/>
        <v>10.8</v>
      </c>
      <c r="E80" s="553">
        <f t="shared" si="19"/>
        <v>3.8000000000000007</v>
      </c>
      <c r="F80" s="553">
        <f t="shared" si="19"/>
        <v>0.43557717258532591</v>
      </c>
      <c r="G80" s="553">
        <f t="shared" si="19"/>
        <v>6.5999999999999943</v>
      </c>
      <c r="H80" s="553">
        <f t="shared" si="19"/>
        <v>-2.7999999999999972</v>
      </c>
      <c r="I80" s="550">
        <f t="shared" si="19"/>
        <v>-9.3999999999999915</v>
      </c>
    </row>
    <row r="81" spans="1:9" ht="12.75" customHeight="1">
      <c r="A81" s="75" t="s">
        <v>265</v>
      </c>
      <c r="B81" s="555">
        <f t="shared" ref="B81:I81" si="20">B36-B47</f>
        <v>12.442631288941634</v>
      </c>
      <c r="C81" s="555">
        <f t="shared" si="20"/>
        <v>6.9</v>
      </c>
      <c r="D81" s="555">
        <f t="shared" si="20"/>
        <v>14.6</v>
      </c>
      <c r="E81" s="555">
        <f t="shared" si="20"/>
        <v>7.6999999999999993</v>
      </c>
      <c r="F81" s="555">
        <f t="shared" si="20"/>
        <v>4.7509425584305518</v>
      </c>
      <c r="G81" s="555">
        <f t="shared" si="20"/>
        <v>-1.5999999999999943</v>
      </c>
      <c r="H81" s="555">
        <f t="shared" si="20"/>
        <v>8.7999999999999972</v>
      </c>
      <c r="I81" s="79">
        <f t="shared" si="20"/>
        <v>10.399999999999991</v>
      </c>
    </row>
    <row r="82" spans="1:9" ht="12.75" customHeight="1">
      <c r="A82" s="470" t="s">
        <v>181</v>
      </c>
      <c r="B82" s="553">
        <f t="shared" ref="B82:I82" si="21">B37-B48</f>
        <v>8.2560190942093339</v>
      </c>
      <c r="C82" s="553">
        <f t="shared" si="21"/>
        <v>6.7</v>
      </c>
      <c r="D82" s="553">
        <f t="shared" si="21"/>
        <v>8.5</v>
      </c>
      <c r="E82" s="553">
        <f t="shared" si="21"/>
        <v>1.7999999999999998</v>
      </c>
      <c r="F82" s="553">
        <f t="shared" si="21"/>
        <v>1.4110261256646197</v>
      </c>
      <c r="G82" s="553">
        <f t="shared" si="21"/>
        <v>-2.2999999999999972</v>
      </c>
      <c r="H82" s="553">
        <f t="shared" si="21"/>
        <v>3.5</v>
      </c>
      <c r="I82" s="550">
        <f t="shared" si="21"/>
        <v>5.7999999999999972</v>
      </c>
    </row>
    <row r="83" spans="1:9" ht="12.75" customHeight="1">
      <c r="A83" s="75" t="s">
        <v>266</v>
      </c>
      <c r="B83" s="555">
        <f t="shared" ref="B83:I83" si="22">B38-B49</f>
        <v>10.648605278004133</v>
      </c>
      <c r="C83" s="555">
        <f t="shared" si="22"/>
        <v>8</v>
      </c>
      <c r="D83" s="555">
        <f t="shared" si="22"/>
        <v>11.7</v>
      </c>
      <c r="E83" s="555">
        <f t="shared" si="22"/>
        <v>3.6999999999999993</v>
      </c>
      <c r="F83" s="555">
        <f t="shared" si="22"/>
        <v>1.0802736369205661</v>
      </c>
      <c r="G83" s="555">
        <f t="shared" si="22"/>
        <v>4.2999999999999972</v>
      </c>
      <c r="H83" s="555">
        <f t="shared" si="22"/>
        <v>9.9999999999994316E-2</v>
      </c>
      <c r="I83" s="79">
        <f t="shared" si="22"/>
        <v>-4.2000000000000028</v>
      </c>
    </row>
    <row r="84" spans="1:9" ht="12.75" customHeight="1">
      <c r="A84" s="475" t="s">
        <v>268</v>
      </c>
      <c r="B84" s="551">
        <f t="shared" ref="B84:I84" si="23">B39-B50</f>
        <v>11.783355359874079</v>
      </c>
      <c r="C84" s="551">
        <f t="shared" si="23"/>
        <v>9.4</v>
      </c>
      <c r="D84" s="551">
        <f t="shared" si="23"/>
        <v>12</v>
      </c>
      <c r="E84" s="551">
        <f t="shared" si="23"/>
        <v>2.5999999999999996</v>
      </c>
      <c r="F84" s="551">
        <f t="shared" si="23"/>
        <v>4.6493201137111555</v>
      </c>
      <c r="G84" s="551">
        <f t="shared" si="23"/>
        <v>-2.7000000000000028</v>
      </c>
      <c r="H84" s="551">
        <f t="shared" si="23"/>
        <v>9.2000000000000028</v>
      </c>
      <c r="I84" s="552">
        <f t="shared" si="23"/>
        <v>11.900000000000006</v>
      </c>
    </row>
    <row r="85" spans="1:9" ht="38.25" customHeight="1">
      <c r="A85" s="1064" t="s">
        <v>949</v>
      </c>
      <c r="B85" s="1065"/>
      <c r="C85" s="1065"/>
      <c r="D85" s="1065"/>
      <c r="E85" s="1065"/>
      <c r="F85" s="1065"/>
      <c r="G85" s="1065"/>
      <c r="H85" s="1065"/>
      <c r="I85" s="1065"/>
    </row>
    <row r="86" spans="1:9" ht="48" customHeight="1">
      <c r="A86" s="1066" t="s">
        <v>948</v>
      </c>
      <c r="B86" s="1067"/>
      <c r="C86" s="1067"/>
      <c r="D86" s="1067"/>
      <c r="E86" s="1067"/>
      <c r="F86" s="1067"/>
      <c r="G86" s="1067"/>
      <c r="H86" s="1067"/>
      <c r="I86" s="1067"/>
    </row>
    <row r="87" spans="1:9" ht="27" customHeight="1">
      <c r="A87" s="1068" t="s">
        <v>275</v>
      </c>
      <c r="B87" s="1068"/>
      <c r="C87" s="1068"/>
      <c r="D87" s="1068"/>
      <c r="E87" s="1068"/>
      <c r="F87" s="1068"/>
      <c r="G87" s="1068"/>
      <c r="H87" s="1068"/>
      <c r="I87" s="1068"/>
    </row>
    <row r="88" spans="1:9" ht="60" customHeight="1">
      <c r="A88" s="1060" t="s">
        <v>276</v>
      </c>
      <c r="B88" s="1060"/>
      <c r="C88" s="1060"/>
      <c r="D88" s="1060"/>
      <c r="E88" s="1060"/>
      <c r="F88" s="1060"/>
      <c r="G88" s="1060"/>
      <c r="H88" s="1060"/>
      <c r="I88" s="1060"/>
    </row>
    <row r="89" spans="1:9">
      <c r="A89" s="1061" t="s">
        <v>277</v>
      </c>
      <c r="B89" s="1061"/>
      <c r="C89" s="1061"/>
      <c r="D89" s="1061"/>
      <c r="E89" s="1061"/>
      <c r="F89" s="1061"/>
      <c r="G89" s="1061"/>
      <c r="H89" s="1061"/>
      <c r="I89" s="1061"/>
    </row>
    <row r="90" spans="1:9" ht="12.6" customHeight="1">
      <c r="A90" s="1062" t="s">
        <v>278</v>
      </c>
      <c r="B90" s="1063"/>
      <c r="C90" s="1063"/>
      <c r="D90" s="1063"/>
      <c r="E90" s="1063"/>
      <c r="F90" s="1063"/>
      <c r="G90" s="1063"/>
      <c r="H90" s="1063"/>
      <c r="I90" s="1063"/>
    </row>
    <row r="99" ht="15.75" customHeight="1"/>
    <row r="100" ht="15.75" customHeight="1"/>
    <row r="101" ht="15.75" customHeight="1"/>
    <row r="103" ht="39.75" customHeight="1"/>
  </sheetData>
  <mergeCells count="17">
    <mergeCell ref="A2:I2"/>
    <mergeCell ref="A3:A6"/>
    <mergeCell ref="B3:E3"/>
    <mergeCell ref="F3:I3"/>
    <mergeCell ref="B4:B5"/>
    <mergeCell ref="C4:E4"/>
    <mergeCell ref="F4:F5"/>
    <mergeCell ref="G4:I4"/>
    <mergeCell ref="B6:D6"/>
    <mergeCell ref="F6:H6"/>
    <mergeCell ref="B51:I51"/>
    <mergeCell ref="A88:I88"/>
    <mergeCell ref="A89:I89"/>
    <mergeCell ref="A90:I90"/>
    <mergeCell ref="A85:I85"/>
    <mergeCell ref="A86:I86"/>
    <mergeCell ref="A87:I87"/>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28"/>
  <sheetViews>
    <sheetView workbookViewId="0"/>
  </sheetViews>
  <sheetFormatPr baseColWidth="10" defaultRowHeight="15"/>
  <cols>
    <col min="1" max="1" width="19.85546875" style="71" customWidth="1"/>
    <col min="2" max="4" width="11.5703125" style="70" customWidth="1"/>
    <col min="5" max="10" width="10.85546875" style="70" customWidth="1"/>
    <col min="11" max="13" width="10.85546875" style="71" customWidth="1"/>
    <col min="14" max="16384" width="11.42578125" style="71"/>
  </cols>
  <sheetData>
    <row r="1" spans="1:14" ht="25.5" customHeight="1">
      <c r="A1" s="963" t="s">
        <v>248</v>
      </c>
      <c r="B1" s="69"/>
      <c r="C1" s="69"/>
      <c r="D1" s="69"/>
      <c r="E1" s="69"/>
    </row>
    <row r="2" spans="1:14" ht="22.5" customHeight="1">
      <c r="A2" s="1083" t="s">
        <v>280</v>
      </c>
      <c r="B2" s="1083"/>
      <c r="C2" s="1083"/>
      <c r="D2" s="1083"/>
      <c r="E2" s="1083"/>
      <c r="F2" s="1083"/>
      <c r="G2" s="1083"/>
      <c r="H2" s="1083"/>
      <c r="I2" s="1083"/>
      <c r="J2" s="1083"/>
      <c r="K2" s="80"/>
      <c r="L2" s="80"/>
      <c r="M2" s="80"/>
      <c r="N2" s="81"/>
    </row>
    <row r="3" spans="1:14" ht="12.75" customHeight="1">
      <c r="A3" s="1070" t="s">
        <v>281</v>
      </c>
      <c r="B3" s="1071" t="s">
        <v>282</v>
      </c>
      <c r="C3" s="1071" t="s">
        <v>253</v>
      </c>
      <c r="D3" s="1085"/>
      <c r="E3" s="1085"/>
      <c r="F3" s="1085"/>
      <c r="G3" s="1085"/>
      <c r="H3" s="1085"/>
      <c r="I3" s="1085"/>
      <c r="J3" s="1086"/>
      <c r="K3" s="74"/>
      <c r="L3" s="74"/>
      <c r="M3" s="74"/>
      <c r="N3" s="82"/>
    </row>
    <row r="4" spans="1:14" ht="36.75" customHeight="1">
      <c r="A4" s="1070"/>
      <c r="B4" s="1085"/>
      <c r="C4" s="1071" t="s">
        <v>283</v>
      </c>
      <c r="D4" s="1071" t="s">
        <v>284</v>
      </c>
      <c r="E4" s="1071" t="s">
        <v>285</v>
      </c>
      <c r="F4" s="1071" t="s">
        <v>286</v>
      </c>
      <c r="G4" s="1075"/>
      <c r="H4" s="1071" t="s">
        <v>287</v>
      </c>
      <c r="I4" s="1071" t="s">
        <v>288</v>
      </c>
      <c r="J4" s="1076"/>
      <c r="K4" s="74"/>
      <c r="L4" s="74"/>
      <c r="M4" s="74"/>
      <c r="N4" s="82"/>
    </row>
    <row r="5" spans="1:14" ht="36" customHeight="1">
      <c r="A5" s="1070"/>
      <c r="B5" s="1085"/>
      <c r="C5" s="1085"/>
      <c r="D5" s="1085"/>
      <c r="E5" s="1075"/>
      <c r="F5" s="547" t="s">
        <v>289</v>
      </c>
      <c r="G5" s="547" t="s">
        <v>290</v>
      </c>
      <c r="H5" s="1075"/>
      <c r="I5" s="547" t="s">
        <v>289</v>
      </c>
      <c r="J5" s="548" t="s">
        <v>290</v>
      </c>
      <c r="K5" s="74"/>
      <c r="L5" s="74"/>
      <c r="M5" s="74"/>
    </row>
    <row r="6" spans="1:14" ht="12.75" customHeight="1">
      <c r="A6" s="1084"/>
      <c r="B6" s="1077" t="s">
        <v>4</v>
      </c>
      <c r="C6" s="1078"/>
      <c r="D6" s="1078"/>
      <c r="E6" s="1078"/>
      <c r="F6" s="1078"/>
      <c r="G6" s="1078"/>
      <c r="H6" s="1078"/>
      <c r="I6" s="1078"/>
      <c r="J6" s="1079"/>
      <c r="K6" s="74"/>
      <c r="L6" s="74"/>
      <c r="M6" s="74"/>
    </row>
    <row r="7" spans="1:14" s="74" customFormat="1" ht="12.75" customHeight="1">
      <c r="A7" s="561" t="s">
        <v>0</v>
      </c>
      <c r="B7" s="562">
        <v>2666391</v>
      </c>
      <c r="C7" s="562">
        <v>2541000</v>
      </c>
      <c r="D7" s="562">
        <v>125391</v>
      </c>
      <c r="E7" s="562">
        <v>702846</v>
      </c>
      <c r="F7" s="562">
        <v>684107</v>
      </c>
      <c r="G7" s="562">
        <v>18739</v>
      </c>
      <c r="H7" s="562">
        <v>457816</v>
      </c>
      <c r="I7" s="562">
        <v>448387</v>
      </c>
      <c r="J7" s="85">
        <v>9429</v>
      </c>
    </row>
    <row r="8" spans="1:14" ht="12.75" customHeight="1">
      <c r="A8" s="1016" t="s">
        <v>251</v>
      </c>
      <c r="B8" s="565">
        <v>695239</v>
      </c>
      <c r="C8" s="565">
        <v>593639</v>
      </c>
      <c r="D8" s="565">
        <v>101600</v>
      </c>
      <c r="E8" s="565">
        <v>134984</v>
      </c>
      <c r="F8" s="565">
        <v>120546</v>
      </c>
      <c r="G8" s="565">
        <v>14438</v>
      </c>
      <c r="H8" s="565">
        <v>80320</v>
      </c>
      <c r="I8" s="565">
        <v>73164</v>
      </c>
      <c r="J8" s="566">
        <v>7156</v>
      </c>
      <c r="K8" s="74"/>
      <c r="L8" s="74"/>
      <c r="M8" s="74"/>
      <c r="N8" s="82"/>
    </row>
    <row r="9" spans="1:14" s="74" customFormat="1" ht="12.75" customHeight="1">
      <c r="A9" s="1017" t="s">
        <v>252</v>
      </c>
      <c r="B9" s="84">
        <v>1971152</v>
      </c>
      <c r="C9" s="84">
        <v>1947361</v>
      </c>
      <c r="D9" s="84">
        <v>23791</v>
      </c>
      <c r="E9" s="84">
        <v>567862</v>
      </c>
      <c r="F9" s="84">
        <v>563561</v>
      </c>
      <c r="G9" s="84">
        <v>4301</v>
      </c>
      <c r="H9" s="84">
        <v>377496</v>
      </c>
      <c r="I9" s="84">
        <v>375223</v>
      </c>
      <c r="J9" s="86">
        <v>2273</v>
      </c>
    </row>
    <row r="10" spans="1:14" ht="12.75" customHeight="1">
      <c r="A10" s="1018" t="s">
        <v>291</v>
      </c>
      <c r="B10" s="565">
        <v>18775</v>
      </c>
      <c r="C10" s="565">
        <v>13225</v>
      </c>
      <c r="D10" s="565">
        <v>5550</v>
      </c>
      <c r="E10" s="565">
        <v>3478</v>
      </c>
      <c r="F10" s="565">
        <v>2493</v>
      </c>
      <c r="G10" s="565">
        <v>985</v>
      </c>
      <c r="H10" s="565">
        <v>1979</v>
      </c>
      <c r="I10" s="565">
        <v>1451</v>
      </c>
      <c r="J10" s="566">
        <v>528</v>
      </c>
      <c r="K10" s="74"/>
      <c r="L10" s="74"/>
      <c r="M10" s="74"/>
      <c r="N10" s="82"/>
    </row>
    <row r="11" spans="1:14" s="74" customFormat="1" ht="12.75" customHeight="1">
      <c r="A11" s="1019" t="s">
        <v>292</v>
      </c>
      <c r="B11" s="84">
        <v>249539</v>
      </c>
      <c r="C11" s="84">
        <v>200265</v>
      </c>
      <c r="D11" s="84">
        <v>49274</v>
      </c>
      <c r="E11" s="84">
        <v>39726</v>
      </c>
      <c r="F11" s="84">
        <v>33294</v>
      </c>
      <c r="G11" s="84">
        <v>6432</v>
      </c>
      <c r="H11" s="84">
        <v>22257</v>
      </c>
      <c r="I11" s="84">
        <v>19097</v>
      </c>
      <c r="J11" s="86">
        <v>3160</v>
      </c>
    </row>
    <row r="12" spans="1:14" ht="12.75" customHeight="1">
      <c r="A12" s="1018" t="s">
        <v>293</v>
      </c>
      <c r="B12" s="565">
        <v>426925</v>
      </c>
      <c r="C12" s="565">
        <v>380149</v>
      </c>
      <c r="D12" s="565">
        <v>46776</v>
      </c>
      <c r="E12" s="565">
        <v>91780</v>
      </c>
      <c r="F12" s="565">
        <v>84759</v>
      </c>
      <c r="G12" s="565">
        <v>7021</v>
      </c>
      <c r="H12" s="565">
        <v>56084</v>
      </c>
      <c r="I12" s="565">
        <v>52616</v>
      </c>
      <c r="J12" s="566">
        <v>3468</v>
      </c>
      <c r="K12" s="74"/>
      <c r="L12" s="74"/>
      <c r="M12" s="74"/>
    </row>
    <row r="13" spans="1:14" s="74" customFormat="1" ht="12.75" customHeight="1">
      <c r="A13" s="1019" t="s">
        <v>294</v>
      </c>
      <c r="B13" s="84">
        <v>624937</v>
      </c>
      <c r="C13" s="84">
        <v>612931</v>
      </c>
      <c r="D13" s="84">
        <v>12006</v>
      </c>
      <c r="E13" s="84">
        <v>172875</v>
      </c>
      <c r="F13" s="84">
        <v>170712</v>
      </c>
      <c r="G13" s="84">
        <v>2163</v>
      </c>
      <c r="H13" s="84">
        <v>115761</v>
      </c>
      <c r="I13" s="84">
        <v>114544</v>
      </c>
      <c r="J13" s="86">
        <v>1217</v>
      </c>
      <c r="N13" s="87"/>
    </row>
    <row r="14" spans="1:14" ht="12.75" customHeight="1">
      <c r="A14" s="1018" t="s">
        <v>295</v>
      </c>
      <c r="B14" s="565">
        <v>677256</v>
      </c>
      <c r="C14" s="565">
        <v>670925</v>
      </c>
      <c r="D14" s="565">
        <v>6331</v>
      </c>
      <c r="E14" s="565">
        <v>197613</v>
      </c>
      <c r="F14" s="565">
        <v>196448</v>
      </c>
      <c r="G14" s="565">
        <v>1165</v>
      </c>
      <c r="H14" s="565">
        <v>131972</v>
      </c>
      <c r="I14" s="565">
        <v>131383</v>
      </c>
      <c r="J14" s="566">
        <v>589</v>
      </c>
      <c r="K14" s="74"/>
      <c r="L14" s="74"/>
      <c r="M14" s="74"/>
      <c r="N14" s="82"/>
    </row>
    <row r="15" spans="1:14" s="74" customFormat="1" ht="12.75" customHeight="1">
      <c r="A15" s="1019" t="s">
        <v>296</v>
      </c>
      <c r="B15" s="84">
        <v>668959</v>
      </c>
      <c r="C15" s="84">
        <v>663505</v>
      </c>
      <c r="D15" s="84">
        <v>5454</v>
      </c>
      <c r="E15" s="84">
        <v>197374</v>
      </c>
      <c r="F15" s="84">
        <v>196401</v>
      </c>
      <c r="G15" s="84">
        <v>973</v>
      </c>
      <c r="H15" s="84">
        <v>129763</v>
      </c>
      <c r="I15" s="84">
        <v>129296</v>
      </c>
      <c r="J15" s="86">
        <v>467</v>
      </c>
      <c r="N15" s="87"/>
    </row>
    <row r="16" spans="1:14" ht="12.75" customHeight="1">
      <c r="A16" s="1007" t="s">
        <v>56</v>
      </c>
      <c r="B16" s="1008"/>
      <c r="C16" s="1008"/>
      <c r="D16" s="1008"/>
      <c r="E16" s="1008"/>
      <c r="F16" s="1008"/>
      <c r="G16" s="1008"/>
      <c r="H16" s="1008"/>
      <c r="I16" s="1008"/>
      <c r="J16" s="1008"/>
      <c r="K16" s="74"/>
      <c r="L16" s="74"/>
      <c r="M16" s="74"/>
      <c r="N16" s="82"/>
    </row>
    <row r="17" spans="1:14" s="74" customFormat="1" ht="12.75" customHeight="1">
      <c r="A17" s="83" t="s">
        <v>0</v>
      </c>
      <c r="B17" s="563">
        <v>100</v>
      </c>
      <c r="C17" s="563">
        <v>100</v>
      </c>
      <c r="D17" s="563">
        <v>100</v>
      </c>
      <c r="E17" s="88">
        <f>E7/2620353*100</f>
        <v>26.822569325583235</v>
      </c>
      <c r="F17" s="88">
        <f>F7/2495685*100</f>
        <v>27.411592408497064</v>
      </c>
      <c r="G17" s="88">
        <f>G7/124668*100</f>
        <v>15.031122661789714</v>
      </c>
      <c r="H17" s="88">
        <f>H7/2620353*100</f>
        <v>17.471539139955571</v>
      </c>
      <c r="I17" s="88">
        <f>I7/2495685*100</f>
        <v>17.966490162019646</v>
      </c>
      <c r="J17" s="89">
        <f>J7/124668*100</f>
        <v>7.5632880931754745</v>
      </c>
      <c r="N17" s="87"/>
    </row>
    <row r="18" spans="1:14" ht="12.75" customHeight="1">
      <c r="A18" s="1016" t="s">
        <v>251</v>
      </c>
      <c r="B18" s="565">
        <v>100</v>
      </c>
      <c r="C18" s="565">
        <v>100</v>
      </c>
      <c r="D18" s="565">
        <v>100</v>
      </c>
      <c r="E18" s="567">
        <f t="shared" ref="E18:J18" si="0">E8/662701*100</f>
        <v>20.368763590216403</v>
      </c>
      <c r="F18" s="567">
        <f t="shared" si="0"/>
        <v>18.190103832648511</v>
      </c>
      <c r="G18" s="567">
        <f t="shared" si="0"/>
        <v>2.1786597575678925</v>
      </c>
      <c r="H18" s="567">
        <f t="shared" si="0"/>
        <v>12.120096393396116</v>
      </c>
      <c r="I18" s="567">
        <f t="shared" si="0"/>
        <v>11.040273064323127</v>
      </c>
      <c r="J18" s="568">
        <f t="shared" si="0"/>
        <v>1.0798233290729906</v>
      </c>
      <c r="K18" s="74"/>
      <c r="L18" s="74"/>
      <c r="M18" s="74"/>
      <c r="N18" s="82"/>
    </row>
    <row r="19" spans="1:14" s="74" customFormat="1" ht="12.75" customHeight="1">
      <c r="A19" s="1017" t="s">
        <v>252</v>
      </c>
      <c r="B19" s="563">
        <v>100</v>
      </c>
      <c r="C19" s="563">
        <v>100</v>
      </c>
      <c r="D19" s="563">
        <v>100</v>
      </c>
      <c r="E19" s="88">
        <f t="shared" ref="E19:J19" si="1">E9/1957652*100</f>
        <v>29.00730058253459</v>
      </c>
      <c r="F19" s="88">
        <f t="shared" si="1"/>
        <v>28.787598613032344</v>
      </c>
      <c r="G19" s="88">
        <f t="shared" si="1"/>
        <v>0.21970196950224044</v>
      </c>
      <c r="H19" s="88">
        <f t="shared" si="1"/>
        <v>19.283100367174555</v>
      </c>
      <c r="I19" s="88">
        <f t="shared" si="1"/>
        <v>19.166991886198364</v>
      </c>
      <c r="J19" s="89">
        <f t="shared" si="1"/>
        <v>0.11610848097618985</v>
      </c>
      <c r="K19" s="71"/>
    </row>
    <row r="20" spans="1:14" ht="12.75" customHeight="1">
      <c r="A20" s="1018" t="s">
        <v>291</v>
      </c>
      <c r="B20" s="569">
        <v>100</v>
      </c>
      <c r="C20" s="569">
        <v>100</v>
      </c>
      <c r="D20" s="569">
        <v>100</v>
      </c>
      <c r="E20" s="567">
        <f t="shared" ref="E20:J20" si="2">E10/19323*100</f>
        <v>17.999275474822753</v>
      </c>
      <c r="F20" s="567">
        <f t="shared" si="2"/>
        <v>12.901723334885887</v>
      </c>
      <c r="G20" s="567">
        <f t="shared" si="2"/>
        <v>5.0975521399368633</v>
      </c>
      <c r="H20" s="567">
        <f t="shared" si="2"/>
        <v>10.24168089841122</v>
      </c>
      <c r="I20" s="567">
        <f t="shared" si="2"/>
        <v>7.5091859442115618</v>
      </c>
      <c r="J20" s="568">
        <f t="shared" si="2"/>
        <v>2.7324949541996584</v>
      </c>
      <c r="L20" s="74"/>
      <c r="M20" s="74"/>
      <c r="N20" s="82"/>
    </row>
    <row r="21" spans="1:14" s="74" customFormat="1" ht="12.75" customHeight="1">
      <c r="A21" s="1019" t="s">
        <v>292</v>
      </c>
      <c r="B21" s="563">
        <v>100</v>
      </c>
      <c r="C21" s="563">
        <v>100</v>
      </c>
      <c r="D21" s="563">
        <v>100</v>
      </c>
      <c r="E21" s="88">
        <f>E11/237452*100</f>
        <v>16.730118087023904</v>
      </c>
      <c r="F21" s="88">
        <f>F11/189114*100</f>
        <v>17.605253973793587</v>
      </c>
      <c r="G21" s="88">
        <f>G11/48338*100</f>
        <v>13.306301460548637</v>
      </c>
      <c r="H21" s="88">
        <f>H11/237452*100</f>
        <v>9.3732628067988468</v>
      </c>
      <c r="I21" s="88">
        <f>I11/189114*100</f>
        <v>10.098141861522679</v>
      </c>
      <c r="J21" s="89">
        <f>J11/48338*100</f>
        <v>6.537299846911333</v>
      </c>
      <c r="K21" s="71"/>
      <c r="N21" s="87"/>
    </row>
    <row r="22" spans="1:14" s="74" customFormat="1" ht="12.75" customHeight="1">
      <c r="A22" s="1018" t="s">
        <v>293</v>
      </c>
      <c r="B22" s="569">
        <v>100</v>
      </c>
      <c r="C22" s="569">
        <v>100</v>
      </c>
      <c r="D22" s="569">
        <v>100</v>
      </c>
      <c r="E22" s="567">
        <f>E12/405926*100</f>
        <v>22.610032370432048</v>
      </c>
      <c r="F22" s="567">
        <f>F12/359100*100</f>
        <v>23.603174603174605</v>
      </c>
      <c r="G22" s="567">
        <f>G12/46826*100</f>
        <v>14.993806859437065</v>
      </c>
      <c r="H22" s="567">
        <f>H12/405926*100</f>
        <v>13.81631134738844</v>
      </c>
      <c r="I22" s="567">
        <f>I12/359100*100</f>
        <v>14.652186020607072</v>
      </c>
      <c r="J22" s="568">
        <f>J12/46826*100</f>
        <v>7.4061418869858624</v>
      </c>
      <c r="K22" s="71"/>
      <c r="N22" s="87"/>
    </row>
    <row r="23" spans="1:14" s="74" customFormat="1" ht="12.75" customHeight="1">
      <c r="A23" s="1019" t="s">
        <v>294</v>
      </c>
      <c r="B23" s="563">
        <v>100</v>
      </c>
      <c r="C23" s="563">
        <v>100</v>
      </c>
      <c r="D23" s="563">
        <v>100</v>
      </c>
      <c r="E23" s="88">
        <f>E13/624563*100</f>
        <v>27.679353403900009</v>
      </c>
      <c r="F23" s="88">
        <f>F13/612787*100</f>
        <v>27.858293338468343</v>
      </c>
      <c r="G23" s="88">
        <f>G13/11776*100</f>
        <v>18.367866847826086</v>
      </c>
      <c r="H23" s="88">
        <f>H13/624563*100</f>
        <v>18.534719475857521</v>
      </c>
      <c r="I23" s="88">
        <f>I13/612787*100</f>
        <v>18.692302545582724</v>
      </c>
      <c r="J23" s="89">
        <f>J13/11776*100</f>
        <v>10.334578804347826</v>
      </c>
      <c r="K23" s="71"/>
      <c r="N23" s="87"/>
    </row>
    <row r="24" spans="1:14" ht="12.75" customHeight="1">
      <c r="A24" s="1018" t="s">
        <v>295</v>
      </c>
      <c r="B24" s="569">
        <v>100</v>
      </c>
      <c r="C24" s="569">
        <v>100</v>
      </c>
      <c r="D24" s="569">
        <v>100</v>
      </c>
      <c r="E24" s="567">
        <f>E14/659050*100</f>
        <v>29.984523177300659</v>
      </c>
      <c r="F24" s="567">
        <f>F14/652979*100</f>
        <v>30.084887875414061</v>
      </c>
      <c r="G24" s="567">
        <f>G14/6071*100</f>
        <v>19.189589853401419</v>
      </c>
      <c r="H24" s="567">
        <f>H14/659050*100</f>
        <v>20.024580836051893</v>
      </c>
      <c r="I24" s="567">
        <f>I14/652979*100</f>
        <v>20.120555178650463</v>
      </c>
      <c r="J24" s="568">
        <f>J14/6071*100</f>
        <v>9.7018613078570244</v>
      </c>
      <c r="L24" s="74"/>
      <c r="M24" s="74"/>
      <c r="N24" s="82"/>
    </row>
    <row r="25" spans="1:14" s="74" customFormat="1" ht="12.75" customHeight="1">
      <c r="A25" s="1020" t="s">
        <v>296</v>
      </c>
      <c r="B25" s="564">
        <v>100</v>
      </c>
      <c r="C25" s="564">
        <v>100</v>
      </c>
      <c r="D25" s="564">
        <v>100</v>
      </c>
      <c r="E25" s="90">
        <f>E15/674039*100</f>
        <v>29.282281885766253</v>
      </c>
      <c r="F25" s="90">
        <f>F15/668350*100</f>
        <v>29.3859504750505</v>
      </c>
      <c r="G25" s="90">
        <f>G15/5689*100</f>
        <v>17.103181578484794</v>
      </c>
      <c r="H25" s="90">
        <f>H15/674039*100</f>
        <v>19.251556660668005</v>
      </c>
      <c r="I25" s="90">
        <f>I15/668350*100</f>
        <v>19.345552479988029</v>
      </c>
      <c r="J25" s="91">
        <f>J15/5689*100</f>
        <v>8.2088240464053435</v>
      </c>
      <c r="K25" s="71"/>
      <c r="N25" s="87"/>
    </row>
    <row r="26" spans="1:14" ht="70.5" customHeight="1">
      <c r="A26" s="1080" t="s">
        <v>943</v>
      </c>
      <c r="B26" s="1081"/>
      <c r="C26" s="1081"/>
      <c r="D26" s="1081"/>
      <c r="E26" s="1081"/>
      <c r="F26" s="1081"/>
      <c r="G26" s="1081"/>
      <c r="H26" s="1081"/>
      <c r="I26" s="1081"/>
      <c r="J26" s="1081"/>
      <c r="L26" s="92"/>
      <c r="M26" s="92"/>
    </row>
    <row r="27" spans="1:14" ht="29.25" customHeight="1">
      <c r="A27" s="1081" t="s">
        <v>297</v>
      </c>
      <c r="B27" s="1081"/>
      <c r="C27" s="1081"/>
      <c r="D27" s="1081"/>
      <c r="E27" s="1081"/>
      <c r="F27" s="1081"/>
      <c r="G27" s="1081"/>
      <c r="H27" s="1081"/>
      <c r="I27" s="1081"/>
      <c r="J27" s="1081"/>
      <c r="K27" s="92"/>
      <c r="L27" s="92"/>
      <c r="M27" s="92"/>
    </row>
    <row r="28" spans="1:14">
      <c r="A28" s="1082"/>
      <c r="B28" s="1082"/>
      <c r="C28" s="1082"/>
      <c r="D28" s="1082"/>
      <c r="E28" s="1082"/>
      <c r="F28" s="1082"/>
      <c r="G28" s="1082"/>
      <c r="H28" s="1082"/>
      <c r="I28" s="1082"/>
      <c r="J28" s="1082"/>
      <c r="K28" s="1082"/>
      <c r="L28" s="1082"/>
      <c r="M28" s="1082"/>
    </row>
  </sheetData>
  <mergeCells count="14">
    <mergeCell ref="A27:J27"/>
    <mergeCell ref="A28:M28"/>
    <mergeCell ref="A2:J2"/>
    <mergeCell ref="A3:A6"/>
    <mergeCell ref="B3:B5"/>
    <mergeCell ref="C3:J3"/>
    <mergeCell ref="C4:C5"/>
    <mergeCell ref="D4:D5"/>
    <mergeCell ref="E4:E5"/>
    <mergeCell ref="F4:G4"/>
    <mergeCell ref="H4:H5"/>
    <mergeCell ref="I4:J4"/>
    <mergeCell ref="B6:J6"/>
    <mergeCell ref="A26:J26"/>
  </mergeCells>
  <hyperlinks>
    <hyperlink ref="A1" location="Inhalt!A1" display="Zurück zum Inhalt"/>
  </hyperlinks>
  <pageMargins left="0.70866141732283472" right="0.70866141732283472" top="0.78740157480314965" bottom="0.78740157480314965" header="0.31496062992125984" footer="0.31496062992125984"/>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8"/>
  <sheetViews>
    <sheetView workbookViewId="0"/>
  </sheetViews>
  <sheetFormatPr baseColWidth="10" defaultRowHeight="12.75"/>
  <cols>
    <col min="1" max="1" width="27.42578125" style="93" customWidth="1"/>
    <col min="2" max="11" width="11.140625" style="93" customWidth="1"/>
    <col min="12" max="16384" width="11.42578125" style="93"/>
  </cols>
  <sheetData>
    <row r="1" spans="1:12" s="374" customFormat="1" ht="25.5" customHeight="1">
      <c r="A1" s="963" t="s">
        <v>248</v>
      </c>
      <c r="B1" s="69"/>
      <c r="C1" s="69"/>
    </row>
    <row r="2" spans="1:12" ht="21.75" customHeight="1">
      <c r="A2" s="1100" t="s">
        <v>1262</v>
      </c>
      <c r="B2" s="1100"/>
      <c r="C2" s="1100"/>
      <c r="D2" s="1100"/>
      <c r="E2" s="1100"/>
      <c r="F2" s="1100"/>
      <c r="G2" s="1100"/>
      <c r="H2" s="1100"/>
      <c r="I2" s="1100"/>
      <c r="J2" s="1100"/>
      <c r="K2" s="1100"/>
    </row>
    <row r="3" spans="1:12" ht="13.5" customHeight="1">
      <c r="A3" s="1101" t="s">
        <v>9</v>
      </c>
      <c r="B3" s="1091" t="s">
        <v>0</v>
      </c>
      <c r="C3" s="1095" t="s">
        <v>99</v>
      </c>
      <c r="D3" s="1096"/>
      <c r="E3" s="1097"/>
      <c r="F3" s="1091" t="s">
        <v>255</v>
      </c>
      <c r="G3" s="1091" t="s">
        <v>0</v>
      </c>
      <c r="H3" s="1095" t="s">
        <v>99</v>
      </c>
      <c r="I3" s="1096"/>
      <c r="J3" s="1097"/>
      <c r="K3" s="1089" t="s">
        <v>255</v>
      </c>
    </row>
    <row r="4" spans="1:12" ht="12.75" customHeight="1">
      <c r="A4" s="1101"/>
      <c r="B4" s="1091"/>
      <c r="C4" s="1098" t="s">
        <v>2</v>
      </c>
      <c r="D4" s="1090" t="s">
        <v>1263</v>
      </c>
      <c r="E4" s="1091"/>
      <c r="F4" s="1085"/>
      <c r="G4" s="1091"/>
      <c r="H4" s="1098" t="s">
        <v>2</v>
      </c>
      <c r="I4" s="1090" t="s">
        <v>1263</v>
      </c>
      <c r="J4" s="1091"/>
      <c r="K4" s="1086"/>
    </row>
    <row r="5" spans="1:12" ht="48">
      <c r="A5" s="1101"/>
      <c r="B5" s="1091"/>
      <c r="C5" s="1099"/>
      <c r="D5" s="1009" t="s">
        <v>299</v>
      </c>
      <c r="E5" s="1009" t="s">
        <v>300</v>
      </c>
      <c r="F5" s="1085"/>
      <c r="G5" s="1091"/>
      <c r="H5" s="1099"/>
      <c r="I5" s="1009" t="s">
        <v>299</v>
      </c>
      <c r="J5" s="1009" t="s">
        <v>300</v>
      </c>
      <c r="K5" s="1086"/>
    </row>
    <row r="6" spans="1:12">
      <c r="A6" s="1102"/>
      <c r="B6" s="1092" t="s">
        <v>4</v>
      </c>
      <c r="C6" s="1093"/>
      <c r="D6" s="1093"/>
      <c r="E6" s="1093"/>
      <c r="F6" s="1093"/>
      <c r="G6" s="1092" t="s">
        <v>56</v>
      </c>
      <c r="H6" s="1093"/>
      <c r="I6" s="1093"/>
      <c r="J6" s="1093"/>
      <c r="K6" s="1094"/>
    </row>
    <row r="7" spans="1:12" ht="12.75" customHeight="1">
      <c r="A7" s="496" t="s">
        <v>301</v>
      </c>
      <c r="B7" s="496"/>
      <c r="C7" s="496"/>
      <c r="D7" s="496"/>
      <c r="E7" s="496"/>
      <c r="F7" s="496"/>
      <c r="G7" s="497"/>
      <c r="H7" s="497"/>
      <c r="I7" s="497"/>
      <c r="J7" s="497"/>
      <c r="K7" s="497"/>
    </row>
    <row r="8" spans="1:12">
      <c r="A8" s="94" t="s">
        <v>259</v>
      </c>
      <c r="B8" s="95">
        <v>593639</v>
      </c>
      <c r="C8" s="95">
        <v>120546</v>
      </c>
      <c r="D8" s="95">
        <v>52058</v>
      </c>
      <c r="E8" s="95">
        <v>68488</v>
      </c>
      <c r="F8" s="95">
        <v>473093</v>
      </c>
      <c r="G8" s="95">
        <v>100</v>
      </c>
      <c r="H8" s="488">
        <v>20.306280416212548</v>
      </c>
      <c r="I8" s="489">
        <v>8.7693025559304552</v>
      </c>
      <c r="J8" s="489">
        <v>11.536977860282091</v>
      </c>
      <c r="K8" s="490">
        <v>79.693719583787441</v>
      </c>
      <c r="L8" s="1021"/>
    </row>
    <row r="9" spans="1:12">
      <c r="A9" s="491" t="s">
        <v>302</v>
      </c>
      <c r="B9" s="492">
        <v>399239</v>
      </c>
      <c r="C9" s="492">
        <v>101630</v>
      </c>
      <c r="D9" s="492">
        <v>46233</v>
      </c>
      <c r="E9" s="492">
        <v>55397</v>
      </c>
      <c r="F9" s="492">
        <v>297609</v>
      </c>
      <c r="G9" s="492">
        <v>100</v>
      </c>
      <c r="H9" s="493">
        <v>24.900667589023062</v>
      </c>
      <c r="I9" s="494">
        <v>11.695837307077518</v>
      </c>
      <c r="J9" s="494">
        <v>13.204830281945545</v>
      </c>
      <c r="K9" s="495">
        <v>75.099332410976942</v>
      </c>
    </row>
    <row r="10" spans="1:12">
      <c r="A10" s="94" t="s">
        <v>303</v>
      </c>
      <c r="B10" s="95">
        <v>194400</v>
      </c>
      <c r="C10" s="95">
        <v>18916</v>
      </c>
      <c r="D10" s="95">
        <v>5825</v>
      </c>
      <c r="E10" s="95">
        <v>13091</v>
      </c>
      <c r="F10" s="95">
        <v>175484</v>
      </c>
      <c r="G10" s="95">
        <v>100</v>
      </c>
      <c r="H10" s="488">
        <v>9.1563057876556773</v>
      </c>
      <c r="I10" s="489">
        <v>2.9160108591166933</v>
      </c>
      <c r="J10" s="489">
        <v>6.2402949285389839</v>
      </c>
      <c r="K10" s="490">
        <v>90.843694212344332</v>
      </c>
    </row>
    <row r="11" spans="1:12">
      <c r="A11" s="491" t="s">
        <v>261</v>
      </c>
      <c r="B11" s="492">
        <v>68909</v>
      </c>
      <c r="C11" s="492">
        <v>19976</v>
      </c>
      <c r="D11" s="492">
        <v>9705</v>
      </c>
      <c r="E11" s="492">
        <v>10271</v>
      </c>
      <c r="F11" s="492">
        <v>48933</v>
      </c>
      <c r="G11" s="492">
        <v>100</v>
      </c>
      <c r="H11" s="493">
        <v>28.988956449810622</v>
      </c>
      <c r="I11" s="494">
        <v>14.083791667271328</v>
      </c>
      <c r="J11" s="494">
        <v>14.905164782539289</v>
      </c>
      <c r="K11" s="495">
        <v>71.011043550189385</v>
      </c>
    </row>
    <row r="12" spans="1:12">
      <c r="A12" s="94" t="s">
        <v>262</v>
      </c>
      <c r="B12" s="95">
        <v>85707</v>
      </c>
      <c r="C12" s="95">
        <v>18055</v>
      </c>
      <c r="D12" s="95">
        <v>9201</v>
      </c>
      <c r="E12" s="95">
        <v>8854</v>
      </c>
      <c r="F12" s="95">
        <v>67652</v>
      </c>
      <c r="G12" s="95">
        <v>100</v>
      </c>
      <c r="H12" s="488">
        <v>21.065957273034876</v>
      </c>
      <c r="I12" s="489">
        <v>10.735412510063355</v>
      </c>
      <c r="J12" s="489">
        <v>10.330544762971519</v>
      </c>
      <c r="K12" s="490">
        <v>78.934042726965131</v>
      </c>
    </row>
    <row r="13" spans="1:12">
      <c r="A13" s="491" t="s">
        <v>304</v>
      </c>
      <c r="B13" s="492">
        <v>44568</v>
      </c>
      <c r="C13" s="492">
        <v>11946</v>
      </c>
      <c r="D13" s="492">
        <v>2112</v>
      </c>
      <c r="E13" s="492">
        <v>9834</v>
      </c>
      <c r="F13" s="492">
        <v>32622</v>
      </c>
      <c r="G13" s="492">
        <v>100</v>
      </c>
      <c r="H13" s="493">
        <v>26.803984921917067</v>
      </c>
      <c r="I13" s="494">
        <v>4.7388260635433488</v>
      </c>
      <c r="J13" s="494">
        <v>22.065158858373721</v>
      </c>
      <c r="K13" s="495">
        <v>73.196015078082937</v>
      </c>
    </row>
    <row r="14" spans="1:12">
      <c r="A14" s="94" t="s">
        <v>305</v>
      </c>
      <c r="B14" s="95">
        <v>29462</v>
      </c>
      <c r="C14" s="95">
        <v>1455</v>
      </c>
      <c r="D14" s="95">
        <v>782</v>
      </c>
      <c r="E14" s="95">
        <v>673</v>
      </c>
      <c r="F14" s="95">
        <v>28007</v>
      </c>
      <c r="G14" s="95">
        <v>100</v>
      </c>
      <c r="H14" s="488">
        <v>4.9385649310976856</v>
      </c>
      <c r="I14" s="489">
        <v>2.6542665127961445</v>
      </c>
      <c r="J14" s="489">
        <v>2.2842984183015407</v>
      </c>
      <c r="K14" s="490">
        <v>95.061435068902313</v>
      </c>
    </row>
    <row r="15" spans="1:12">
      <c r="A15" s="491" t="s">
        <v>179</v>
      </c>
      <c r="B15" s="492">
        <v>3865</v>
      </c>
      <c r="C15" s="492">
        <v>1321</v>
      </c>
      <c r="D15" s="492">
        <v>577</v>
      </c>
      <c r="E15" s="492">
        <v>744</v>
      </c>
      <c r="F15" s="492">
        <v>2544</v>
      </c>
      <c r="G15" s="492">
        <v>100</v>
      </c>
      <c r="H15" s="493">
        <v>34.17852522639069</v>
      </c>
      <c r="I15" s="494">
        <v>14.928848641655886</v>
      </c>
      <c r="J15" s="494">
        <v>19.2496765847348</v>
      </c>
      <c r="K15" s="495">
        <v>65.82147477360931</v>
      </c>
    </row>
    <row r="16" spans="1:12">
      <c r="A16" s="94" t="s">
        <v>263</v>
      </c>
      <c r="B16" s="95">
        <v>20945</v>
      </c>
      <c r="C16" s="95">
        <v>7166</v>
      </c>
      <c r="D16" s="95">
        <v>2661</v>
      </c>
      <c r="E16" s="95">
        <v>4505</v>
      </c>
      <c r="F16" s="95">
        <v>13779</v>
      </c>
      <c r="G16" s="95">
        <v>100</v>
      </c>
      <c r="H16" s="488">
        <v>34.213416089758894</v>
      </c>
      <c r="I16" s="489">
        <v>12.704702793029362</v>
      </c>
      <c r="J16" s="489">
        <v>21.508713296729528</v>
      </c>
      <c r="K16" s="490">
        <v>65.786583910241106</v>
      </c>
    </row>
    <row r="17" spans="1:11">
      <c r="A17" s="491" t="s">
        <v>264</v>
      </c>
      <c r="B17" s="492">
        <v>40468</v>
      </c>
      <c r="C17" s="492">
        <v>12631</v>
      </c>
      <c r="D17" s="492">
        <v>4678</v>
      </c>
      <c r="E17" s="492">
        <v>7953</v>
      </c>
      <c r="F17" s="492">
        <v>27837</v>
      </c>
      <c r="G17" s="492">
        <v>100</v>
      </c>
      <c r="H17" s="493">
        <v>31.212315903924086</v>
      </c>
      <c r="I17" s="494">
        <v>11.55975091430266</v>
      </c>
      <c r="J17" s="494">
        <v>19.652564989621428</v>
      </c>
      <c r="K17" s="495">
        <v>68.787684096075907</v>
      </c>
    </row>
    <row r="18" spans="1:11">
      <c r="A18" s="94" t="s">
        <v>306</v>
      </c>
      <c r="B18" s="95">
        <v>17431</v>
      </c>
      <c r="C18" s="95">
        <v>761</v>
      </c>
      <c r="D18" s="95">
        <v>380</v>
      </c>
      <c r="E18" s="95">
        <v>381</v>
      </c>
      <c r="F18" s="95">
        <v>16670</v>
      </c>
      <c r="G18" s="95">
        <v>100</v>
      </c>
      <c r="H18" s="488">
        <v>4.3657850955194766</v>
      </c>
      <c r="I18" s="489">
        <v>2.1800240950031551</v>
      </c>
      <c r="J18" s="489">
        <v>2.1857610005163215</v>
      </c>
      <c r="K18" s="490">
        <v>95.634214904480515</v>
      </c>
    </row>
    <row r="19" spans="1:11">
      <c r="A19" s="491" t="s">
        <v>265</v>
      </c>
      <c r="B19" s="492">
        <v>43894</v>
      </c>
      <c r="C19" s="492">
        <v>7516</v>
      </c>
      <c r="D19" s="492">
        <v>4017</v>
      </c>
      <c r="E19" s="492">
        <v>3499</v>
      </c>
      <c r="F19" s="492">
        <v>36378</v>
      </c>
      <c r="G19" s="492">
        <v>100</v>
      </c>
      <c r="H19" s="493">
        <v>17.123069212193009</v>
      </c>
      <c r="I19" s="494">
        <v>9.151592472775322</v>
      </c>
      <c r="J19" s="494">
        <v>7.971476739417688</v>
      </c>
      <c r="K19" s="495">
        <v>82.876930787806984</v>
      </c>
    </row>
    <row r="20" spans="1:11">
      <c r="A20" s="94" t="s">
        <v>181</v>
      </c>
      <c r="B20" s="95">
        <v>84831</v>
      </c>
      <c r="C20" s="95">
        <v>23720</v>
      </c>
      <c r="D20" s="95">
        <v>10164</v>
      </c>
      <c r="E20" s="95">
        <v>13556</v>
      </c>
      <c r="F20" s="95">
        <v>61111</v>
      </c>
      <c r="G20" s="95">
        <v>100</v>
      </c>
      <c r="H20" s="488">
        <v>27.961476347090098</v>
      </c>
      <c r="I20" s="489">
        <v>11.981469038441137</v>
      </c>
      <c r="J20" s="489">
        <v>15.980007308648961</v>
      </c>
      <c r="K20" s="490">
        <v>72.038523652909902</v>
      </c>
    </row>
    <row r="21" spans="1:11">
      <c r="A21" s="491" t="s">
        <v>266</v>
      </c>
      <c r="B21" s="492">
        <v>28393</v>
      </c>
      <c r="C21" s="492">
        <v>7672</v>
      </c>
      <c r="D21" s="492">
        <v>3401</v>
      </c>
      <c r="E21" s="492">
        <v>4271</v>
      </c>
      <c r="F21" s="492">
        <v>20721</v>
      </c>
      <c r="G21" s="492">
        <v>100</v>
      </c>
      <c r="H21" s="493">
        <v>27.020744549712955</v>
      </c>
      <c r="I21" s="494">
        <v>11.978304511675413</v>
      </c>
      <c r="J21" s="494">
        <v>15.042440038037544</v>
      </c>
      <c r="K21" s="495">
        <v>72.979255450287042</v>
      </c>
    </row>
    <row r="22" spans="1:11">
      <c r="A22" s="94" t="s">
        <v>307</v>
      </c>
      <c r="B22" s="95">
        <v>5557</v>
      </c>
      <c r="C22" s="95">
        <v>1147</v>
      </c>
      <c r="D22" s="95">
        <v>650</v>
      </c>
      <c r="E22" s="95">
        <v>497</v>
      </c>
      <c r="F22" s="95">
        <v>4410</v>
      </c>
      <c r="G22" s="95">
        <v>100</v>
      </c>
      <c r="H22" s="488">
        <v>20.640633435306821</v>
      </c>
      <c r="I22" s="489">
        <v>11.696958790714413</v>
      </c>
      <c r="J22" s="489">
        <v>8.9436746445924058</v>
      </c>
      <c r="K22" s="490">
        <v>79.359366564693175</v>
      </c>
    </row>
    <row r="23" spans="1:11">
      <c r="A23" s="491" t="s">
        <v>308</v>
      </c>
      <c r="B23" s="492">
        <v>46867</v>
      </c>
      <c r="C23" s="492">
        <v>2305</v>
      </c>
      <c r="D23" s="492">
        <v>1201</v>
      </c>
      <c r="E23" s="492">
        <v>1104</v>
      </c>
      <c r="F23" s="492">
        <v>44562</v>
      </c>
      <c r="G23" s="492">
        <v>100</v>
      </c>
      <c r="H23" s="493">
        <v>4.9181727014743846</v>
      </c>
      <c r="I23" s="494">
        <v>2.5625706787291698</v>
      </c>
      <c r="J23" s="494">
        <v>2.3556020227452152</v>
      </c>
      <c r="K23" s="495">
        <v>95.08182729852561</v>
      </c>
    </row>
    <row r="24" spans="1:11">
      <c r="A24" s="94" t="s">
        <v>309</v>
      </c>
      <c r="B24" s="95">
        <v>29216</v>
      </c>
      <c r="C24" s="95">
        <v>1222</v>
      </c>
      <c r="D24" s="95">
        <v>692</v>
      </c>
      <c r="E24" s="95">
        <v>530</v>
      </c>
      <c r="F24" s="95">
        <v>27994</v>
      </c>
      <c r="G24" s="95">
        <v>100</v>
      </c>
      <c r="H24" s="488">
        <v>4.1826396495071192</v>
      </c>
      <c r="I24" s="489">
        <v>2.368565169769989</v>
      </c>
      <c r="J24" s="489">
        <v>1.8140744797371304</v>
      </c>
      <c r="K24" s="490">
        <v>95.817360350492891</v>
      </c>
    </row>
    <row r="25" spans="1:11">
      <c r="A25" s="491" t="s">
        <v>180</v>
      </c>
      <c r="B25" s="492">
        <v>16670</v>
      </c>
      <c r="C25" s="492">
        <v>2426</v>
      </c>
      <c r="D25" s="492">
        <v>1179</v>
      </c>
      <c r="E25" s="492">
        <v>1247</v>
      </c>
      <c r="F25" s="492">
        <v>14244</v>
      </c>
      <c r="G25" s="492">
        <v>100</v>
      </c>
      <c r="H25" s="493">
        <v>14.553089382123574</v>
      </c>
      <c r="I25" s="494">
        <v>7.0725854829034196</v>
      </c>
      <c r="J25" s="494">
        <v>7.4805038992201558</v>
      </c>
      <c r="K25" s="495">
        <v>85.446910617876426</v>
      </c>
    </row>
    <row r="26" spans="1:11">
      <c r="A26" s="94" t="s">
        <v>310</v>
      </c>
      <c r="B26" s="95">
        <v>26856</v>
      </c>
      <c r="C26" s="95">
        <v>1227</v>
      </c>
      <c r="D26" s="95">
        <v>658</v>
      </c>
      <c r="E26" s="95">
        <v>569</v>
      </c>
      <c r="F26" s="95">
        <v>25629</v>
      </c>
      <c r="G26" s="95">
        <v>100</v>
      </c>
      <c r="H26" s="488">
        <v>4.5688114387846293</v>
      </c>
      <c r="I26" s="489">
        <v>2.4501042597557343</v>
      </c>
      <c r="J26" s="489">
        <v>2.1187071790288945</v>
      </c>
      <c r="K26" s="490">
        <v>95.431188561215379</v>
      </c>
    </row>
    <row r="27" spans="1:11" ht="12.75" customHeight="1">
      <c r="A27" s="486" t="s">
        <v>311</v>
      </c>
      <c r="B27" s="486"/>
      <c r="C27" s="486"/>
      <c r="D27" s="486"/>
      <c r="E27" s="486"/>
      <c r="F27" s="486"/>
      <c r="G27" s="487"/>
      <c r="H27" s="487"/>
      <c r="I27" s="487"/>
      <c r="J27" s="487"/>
      <c r="K27" s="487"/>
    </row>
    <row r="28" spans="1:11">
      <c r="A28" s="94" t="s">
        <v>259</v>
      </c>
      <c r="B28" s="95">
        <v>1947361</v>
      </c>
      <c r="C28" s="95">
        <v>563561</v>
      </c>
      <c r="D28" s="95">
        <v>210001</v>
      </c>
      <c r="E28" s="95">
        <v>353560</v>
      </c>
      <c r="F28" s="95">
        <v>1383800</v>
      </c>
      <c r="G28" s="95">
        <v>100</v>
      </c>
      <c r="H28" s="488">
        <v>28.939729202751828</v>
      </c>
      <c r="I28" s="489">
        <v>10.783876230447257</v>
      </c>
      <c r="J28" s="489">
        <v>18.155852972304569</v>
      </c>
      <c r="K28" s="490">
        <v>71.060270797248165</v>
      </c>
    </row>
    <row r="29" spans="1:11">
      <c r="A29" s="491" t="s">
        <v>302</v>
      </c>
      <c r="B29" s="492">
        <v>1556593</v>
      </c>
      <c r="C29" s="492">
        <v>511373</v>
      </c>
      <c r="D29" s="492">
        <v>195878</v>
      </c>
      <c r="E29" s="492">
        <v>315495</v>
      </c>
      <c r="F29" s="492">
        <v>1045220</v>
      </c>
      <c r="G29" s="492">
        <v>100</v>
      </c>
      <c r="H29" s="493">
        <v>32.852068588256536</v>
      </c>
      <c r="I29" s="494">
        <v>12.583764670662145</v>
      </c>
      <c r="J29" s="494">
        <v>20.268303917594388</v>
      </c>
      <c r="K29" s="495">
        <v>67.147931411743471</v>
      </c>
    </row>
    <row r="30" spans="1:11">
      <c r="A30" s="94" t="s">
        <v>303</v>
      </c>
      <c r="B30" s="95">
        <v>390768</v>
      </c>
      <c r="C30" s="95">
        <v>52188</v>
      </c>
      <c r="D30" s="95">
        <v>14123</v>
      </c>
      <c r="E30" s="95">
        <v>38065</v>
      </c>
      <c r="F30" s="95">
        <v>338580</v>
      </c>
      <c r="G30" s="95">
        <v>100</v>
      </c>
      <c r="H30" s="488">
        <v>13.355238914138312</v>
      </c>
      <c r="I30" s="489">
        <v>3.6141649265037055</v>
      </c>
      <c r="J30" s="489">
        <v>9.7410739876346053</v>
      </c>
      <c r="K30" s="490">
        <v>86.644761085861688</v>
      </c>
    </row>
    <row r="31" spans="1:11">
      <c r="A31" s="491" t="s">
        <v>261</v>
      </c>
      <c r="B31" s="492">
        <v>266628</v>
      </c>
      <c r="C31" s="492">
        <v>100793</v>
      </c>
      <c r="D31" s="492">
        <v>40024</v>
      </c>
      <c r="E31" s="492">
        <v>60769</v>
      </c>
      <c r="F31" s="492">
        <v>165835</v>
      </c>
      <c r="G31" s="492">
        <v>100</v>
      </c>
      <c r="H31" s="493">
        <v>37.802856414180056</v>
      </c>
      <c r="I31" s="494">
        <v>15.011176620609989</v>
      </c>
      <c r="J31" s="494">
        <v>22.791679793570069</v>
      </c>
      <c r="K31" s="495">
        <v>62.197143585819944</v>
      </c>
    </row>
    <row r="32" spans="1:11">
      <c r="A32" s="94" t="s">
        <v>262</v>
      </c>
      <c r="B32" s="95">
        <v>301759</v>
      </c>
      <c r="C32" s="95">
        <v>83630</v>
      </c>
      <c r="D32" s="95">
        <v>35566</v>
      </c>
      <c r="E32" s="95">
        <v>48064</v>
      </c>
      <c r="F32" s="95">
        <v>218129</v>
      </c>
      <c r="G32" s="95">
        <v>100</v>
      </c>
      <c r="H32" s="488">
        <v>27.714169254272448</v>
      </c>
      <c r="I32" s="489">
        <v>11.786226757114122</v>
      </c>
      <c r="J32" s="489">
        <v>15.927942497158329</v>
      </c>
      <c r="K32" s="490">
        <v>72.285830745727552</v>
      </c>
    </row>
    <row r="33" spans="1:11">
      <c r="A33" s="491" t="s">
        <v>304</v>
      </c>
      <c r="B33" s="492">
        <v>91990</v>
      </c>
      <c r="C33" s="492">
        <v>31843</v>
      </c>
      <c r="D33" s="492">
        <v>4607</v>
      </c>
      <c r="E33" s="492">
        <v>27236</v>
      </c>
      <c r="F33" s="492">
        <v>60147</v>
      </c>
      <c r="G33" s="492">
        <v>100</v>
      </c>
      <c r="H33" s="493">
        <v>34.615719099902165</v>
      </c>
      <c r="I33" s="494">
        <v>5.0081530601152302</v>
      </c>
      <c r="J33" s="494">
        <v>29.607566039786931</v>
      </c>
      <c r="K33" s="495">
        <v>65.384280900097835</v>
      </c>
    </row>
    <row r="34" spans="1:11">
      <c r="A34" s="94" t="s">
        <v>305</v>
      </c>
      <c r="B34" s="95">
        <v>58994</v>
      </c>
      <c r="C34" s="95">
        <v>4110</v>
      </c>
      <c r="D34" s="95">
        <v>2124</v>
      </c>
      <c r="E34" s="95">
        <v>1986</v>
      </c>
      <c r="F34" s="95">
        <v>54884</v>
      </c>
      <c r="G34" s="95">
        <v>100</v>
      </c>
      <c r="H34" s="488">
        <v>6.9668101840865182</v>
      </c>
      <c r="I34" s="489">
        <v>3.6003661389293824</v>
      </c>
      <c r="J34" s="489">
        <v>3.3664440451571345</v>
      </c>
      <c r="K34" s="490">
        <v>93.033189815913488</v>
      </c>
    </row>
    <row r="35" spans="1:11">
      <c r="A35" s="491" t="s">
        <v>179</v>
      </c>
      <c r="B35" s="492">
        <v>14628</v>
      </c>
      <c r="C35" s="492">
        <v>6919</v>
      </c>
      <c r="D35" s="492">
        <v>2268</v>
      </c>
      <c r="E35" s="492">
        <v>4651</v>
      </c>
      <c r="F35" s="492">
        <v>7709</v>
      </c>
      <c r="G35" s="492">
        <v>100</v>
      </c>
      <c r="H35" s="493">
        <v>47.299699207000273</v>
      </c>
      <c r="I35" s="494">
        <v>15.504511894995899</v>
      </c>
      <c r="J35" s="494">
        <v>31.795187312004376</v>
      </c>
      <c r="K35" s="495">
        <v>52.70030079299972</v>
      </c>
    </row>
    <row r="36" spans="1:11">
      <c r="A36" s="94" t="s">
        <v>263</v>
      </c>
      <c r="B36" s="95">
        <v>43270</v>
      </c>
      <c r="C36" s="95">
        <v>18089</v>
      </c>
      <c r="D36" s="95">
        <v>5927</v>
      </c>
      <c r="E36" s="95">
        <v>12162</v>
      </c>
      <c r="F36" s="95">
        <v>25181</v>
      </c>
      <c r="G36" s="95">
        <v>100</v>
      </c>
      <c r="H36" s="488">
        <v>41.804945689854399</v>
      </c>
      <c r="I36" s="489">
        <v>13.697712040674833</v>
      </c>
      <c r="J36" s="489">
        <v>28.10723364917957</v>
      </c>
      <c r="K36" s="490">
        <v>58.195054310145601</v>
      </c>
    </row>
    <row r="37" spans="1:11">
      <c r="A37" s="491" t="s">
        <v>264</v>
      </c>
      <c r="B37" s="492">
        <v>148362</v>
      </c>
      <c r="C37" s="492">
        <v>61895</v>
      </c>
      <c r="D37" s="492">
        <v>19556</v>
      </c>
      <c r="E37" s="492">
        <v>42339</v>
      </c>
      <c r="F37" s="492">
        <v>86467</v>
      </c>
      <c r="G37" s="492">
        <v>100</v>
      </c>
      <c r="H37" s="493">
        <v>41.718903762418947</v>
      </c>
      <c r="I37" s="494">
        <v>13.181272832666046</v>
      </c>
      <c r="J37" s="494">
        <v>28.5376309297529</v>
      </c>
      <c r="K37" s="495">
        <v>58.281096237581053</v>
      </c>
    </row>
    <row r="38" spans="1:11">
      <c r="A38" s="94" t="s">
        <v>306</v>
      </c>
      <c r="B38" s="95">
        <v>37847</v>
      </c>
      <c r="C38" s="95">
        <v>2188</v>
      </c>
      <c r="D38" s="95">
        <v>961</v>
      </c>
      <c r="E38" s="95">
        <v>1227</v>
      </c>
      <c r="F38" s="95">
        <v>35659</v>
      </c>
      <c r="G38" s="95">
        <v>100</v>
      </c>
      <c r="H38" s="488">
        <v>5.7811715591724582</v>
      </c>
      <c r="I38" s="489">
        <v>2.5391708721959465</v>
      </c>
      <c r="J38" s="489">
        <v>3.2420006869765108</v>
      </c>
      <c r="K38" s="490">
        <v>94.218828440827536</v>
      </c>
    </row>
    <row r="39" spans="1:11">
      <c r="A39" s="491" t="s">
        <v>265</v>
      </c>
      <c r="B39" s="492">
        <v>182819</v>
      </c>
      <c r="C39" s="492">
        <v>42263</v>
      </c>
      <c r="D39" s="492">
        <v>19239</v>
      </c>
      <c r="E39" s="492">
        <v>23024</v>
      </c>
      <c r="F39" s="492">
        <v>140556</v>
      </c>
      <c r="G39" s="492">
        <v>100</v>
      </c>
      <c r="H39" s="493">
        <v>23.117400270212617</v>
      </c>
      <c r="I39" s="494">
        <v>10.523523266181305</v>
      </c>
      <c r="J39" s="494">
        <v>12.593877004031309</v>
      </c>
      <c r="K39" s="495">
        <v>76.882599729787387</v>
      </c>
    </row>
    <row r="40" spans="1:11">
      <c r="A40" s="94" t="s">
        <v>181</v>
      </c>
      <c r="B40" s="95">
        <v>418395</v>
      </c>
      <c r="C40" s="95">
        <v>146624</v>
      </c>
      <c r="D40" s="95">
        <v>52507</v>
      </c>
      <c r="E40" s="95">
        <v>94117</v>
      </c>
      <c r="F40" s="95">
        <v>271771</v>
      </c>
      <c r="G40" s="95">
        <v>100</v>
      </c>
      <c r="H40" s="488">
        <v>35.04439584603066</v>
      </c>
      <c r="I40" s="489">
        <v>12.549624158988514</v>
      </c>
      <c r="J40" s="489">
        <v>22.494771687042149</v>
      </c>
      <c r="K40" s="490">
        <v>64.955604153969333</v>
      </c>
    </row>
    <row r="41" spans="1:11">
      <c r="A41" s="491" t="s">
        <v>266</v>
      </c>
      <c r="B41" s="492">
        <v>95951</v>
      </c>
      <c r="C41" s="492">
        <v>32368</v>
      </c>
      <c r="D41" s="492">
        <v>12901</v>
      </c>
      <c r="E41" s="492">
        <v>19467</v>
      </c>
      <c r="F41" s="492">
        <v>63583</v>
      </c>
      <c r="G41" s="492">
        <v>100</v>
      </c>
      <c r="H41" s="493">
        <v>33.733885003804026</v>
      </c>
      <c r="I41" s="494">
        <v>13.445404425175351</v>
      </c>
      <c r="J41" s="494">
        <v>20.288480578628675</v>
      </c>
      <c r="K41" s="495">
        <v>66.266114996195981</v>
      </c>
    </row>
    <row r="42" spans="1:11">
      <c r="A42" s="94" t="s">
        <v>307</v>
      </c>
      <c r="B42" s="95">
        <v>20694</v>
      </c>
      <c r="C42" s="95">
        <v>6012</v>
      </c>
      <c r="D42" s="95">
        <v>2727</v>
      </c>
      <c r="E42" s="95">
        <v>3285</v>
      </c>
      <c r="F42" s="95">
        <v>14682</v>
      </c>
      <c r="G42" s="95">
        <v>100</v>
      </c>
      <c r="H42" s="488">
        <v>29.051899101188749</v>
      </c>
      <c r="I42" s="489">
        <v>13.17773267613801</v>
      </c>
      <c r="J42" s="489">
        <v>15.87416642505074</v>
      </c>
      <c r="K42" s="490">
        <v>70.948100898811248</v>
      </c>
    </row>
    <row r="43" spans="1:11">
      <c r="A43" s="491" t="s">
        <v>308</v>
      </c>
      <c r="B43" s="492">
        <v>101403</v>
      </c>
      <c r="C43" s="492">
        <v>7502</v>
      </c>
      <c r="D43" s="492">
        <v>3318</v>
      </c>
      <c r="E43" s="492">
        <v>4184</v>
      </c>
      <c r="F43" s="492">
        <v>93901</v>
      </c>
      <c r="G43" s="492">
        <v>100</v>
      </c>
      <c r="H43" s="493">
        <v>7.3982032089780381</v>
      </c>
      <c r="I43" s="494">
        <v>3.27209254164078</v>
      </c>
      <c r="J43" s="494">
        <v>4.126110667337259</v>
      </c>
      <c r="K43" s="495">
        <v>92.601796791021968</v>
      </c>
    </row>
    <row r="44" spans="1:11">
      <c r="A44" s="94" t="s">
        <v>309</v>
      </c>
      <c r="B44" s="95">
        <v>49481</v>
      </c>
      <c r="C44" s="95">
        <v>3217</v>
      </c>
      <c r="D44" s="95">
        <v>1569</v>
      </c>
      <c r="E44" s="95">
        <v>1648</v>
      </c>
      <c r="F44" s="95">
        <v>46264</v>
      </c>
      <c r="G44" s="95">
        <v>100</v>
      </c>
      <c r="H44" s="488">
        <v>6.5014854186455402</v>
      </c>
      <c r="I44" s="489">
        <v>3.1709140882358886</v>
      </c>
      <c r="J44" s="489">
        <v>3.330571330409652</v>
      </c>
      <c r="K44" s="490">
        <v>93.49851458135447</v>
      </c>
    </row>
    <row r="45" spans="1:11">
      <c r="A45" s="491" t="s">
        <v>180</v>
      </c>
      <c r="B45" s="492">
        <v>64087</v>
      </c>
      <c r="C45" s="492">
        <v>12780</v>
      </c>
      <c r="D45" s="492">
        <v>5163</v>
      </c>
      <c r="E45" s="492">
        <v>7617</v>
      </c>
      <c r="F45" s="492">
        <v>51307</v>
      </c>
      <c r="G45" s="492">
        <v>100</v>
      </c>
      <c r="H45" s="493">
        <v>19.941641830636478</v>
      </c>
      <c r="I45" s="494">
        <v>8.0562360541139384</v>
      </c>
      <c r="J45" s="494">
        <v>11.885405776522539</v>
      </c>
      <c r="K45" s="495">
        <v>80.058358169363515</v>
      </c>
    </row>
    <row r="46" spans="1:11">
      <c r="A46" s="498" t="s">
        <v>310</v>
      </c>
      <c r="B46" s="485">
        <v>51053</v>
      </c>
      <c r="C46" s="485">
        <v>3328</v>
      </c>
      <c r="D46" s="485">
        <v>1544</v>
      </c>
      <c r="E46" s="485">
        <v>1784</v>
      </c>
      <c r="F46" s="485">
        <v>47725</v>
      </c>
      <c r="G46" s="485">
        <v>100</v>
      </c>
      <c r="H46" s="499">
        <v>6.5187158443186499</v>
      </c>
      <c r="I46" s="500">
        <v>3.024308072003604</v>
      </c>
      <c r="J46" s="500">
        <v>3.4944077723150455</v>
      </c>
      <c r="K46" s="501">
        <v>93.481284155681351</v>
      </c>
    </row>
    <row r="47" spans="1:11" ht="72" customHeight="1">
      <c r="A47" s="1087" t="s">
        <v>944</v>
      </c>
      <c r="B47" s="1087"/>
      <c r="C47" s="1087"/>
      <c r="D47" s="1087"/>
      <c r="E47" s="1087"/>
      <c r="F47" s="1087"/>
      <c r="G47" s="1087"/>
      <c r="H47" s="1087"/>
      <c r="I47" s="1087"/>
      <c r="J47" s="1087"/>
      <c r="K47" s="1087"/>
    </row>
    <row r="48" spans="1:11" ht="15" customHeight="1">
      <c r="A48" s="1088" t="s">
        <v>297</v>
      </c>
      <c r="B48" s="1088"/>
      <c r="C48" s="1088"/>
      <c r="D48" s="1088"/>
      <c r="E48" s="1088"/>
      <c r="F48" s="1088"/>
      <c r="G48" s="1088"/>
      <c r="H48" s="1088"/>
      <c r="I48" s="1088"/>
      <c r="J48" s="1088"/>
      <c r="K48" s="1088"/>
    </row>
  </sheetData>
  <mergeCells count="16">
    <mergeCell ref="A2:K2"/>
    <mergeCell ref="A3:A6"/>
    <mergeCell ref="B3:B5"/>
    <mergeCell ref="F3:F5"/>
    <mergeCell ref="G3:G5"/>
    <mergeCell ref="C4:C5"/>
    <mergeCell ref="A47:K47"/>
    <mergeCell ref="A48:K48"/>
    <mergeCell ref="K3:K5"/>
    <mergeCell ref="D4:E4"/>
    <mergeCell ref="I4:J4"/>
    <mergeCell ref="B6:F6"/>
    <mergeCell ref="G6:K6"/>
    <mergeCell ref="C3:E3"/>
    <mergeCell ref="H3:J3"/>
    <mergeCell ref="H4:H5"/>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55</vt:i4>
      </vt:variant>
    </vt:vector>
  </HeadingPairs>
  <TitlesOfParts>
    <vt:vector size="55" baseType="lpstr">
      <vt:lpstr>Inhalt</vt:lpstr>
      <vt:lpstr>Abb. H2-10A</vt:lpstr>
      <vt:lpstr>Abb. H2-11A</vt:lpstr>
      <vt:lpstr>Abb. H2-12A</vt:lpstr>
      <vt:lpstr>Abb. H2-13A</vt:lpstr>
      <vt:lpstr>Abb. H2-14A</vt:lpstr>
      <vt:lpstr>Tab. H2-1A</vt:lpstr>
      <vt:lpstr>Tab. H2-2A</vt:lpstr>
      <vt:lpstr>Tab. H2-3A</vt:lpstr>
      <vt:lpstr>Tab. H2-4A</vt:lpstr>
      <vt:lpstr>Tab. H2-5A</vt:lpstr>
      <vt:lpstr>Tab. H2-6A</vt:lpstr>
      <vt:lpstr>Tab. H2-7A</vt:lpstr>
      <vt:lpstr>Tab. H2-8A</vt:lpstr>
      <vt:lpstr>Tab. H2-9A</vt:lpstr>
      <vt:lpstr>Tab. H2-10A</vt:lpstr>
      <vt:lpstr>Abb. H2-15web</vt:lpstr>
      <vt:lpstr>Abb. H2-16web</vt:lpstr>
      <vt:lpstr>Tab. H2-11web</vt:lpstr>
      <vt:lpstr>Tab. H2-12web</vt:lpstr>
      <vt:lpstr>Tab. H2-13web</vt:lpstr>
      <vt:lpstr>Tab. H2-14web</vt:lpstr>
      <vt:lpstr>Tab. H2-15web</vt:lpstr>
      <vt:lpstr>Tab. H2-16web</vt:lpstr>
      <vt:lpstr>Tab. H2-17web</vt:lpstr>
      <vt:lpstr>Tab. H2-18web</vt:lpstr>
      <vt:lpstr>Tab. H2-19web</vt:lpstr>
      <vt:lpstr>Tab. H2-20web</vt:lpstr>
      <vt:lpstr>Tab. H2-21web</vt:lpstr>
      <vt:lpstr>Tab. H2-22web</vt:lpstr>
      <vt:lpstr>Tab. H2-23web</vt:lpstr>
      <vt:lpstr>Tab. H2-24web</vt:lpstr>
      <vt:lpstr>Tab. H2-25web</vt:lpstr>
      <vt:lpstr>Tab. H2-26web</vt:lpstr>
      <vt:lpstr>Tab. H2-27web</vt:lpstr>
      <vt:lpstr>Tab. H2-28web</vt:lpstr>
      <vt:lpstr>Tab. H2-29web</vt:lpstr>
      <vt:lpstr>Tab. H2-30web</vt:lpstr>
      <vt:lpstr>Tab. H2-31web</vt:lpstr>
      <vt:lpstr>Tab. H2-32web</vt:lpstr>
      <vt:lpstr>Tab. H2-33web</vt:lpstr>
      <vt:lpstr>Tab. H2-34web</vt:lpstr>
      <vt:lpstr>Tab. H2-35web</vt:lpstr>
      <vt:lpstr>Tab. H2-36web</vt:lpstr>
      <vt:lpstr>Tab. H2-37web</vt:lpstr>
      <vt:lpstr>Tab. H2-38web</vt:lpstr>
      <vt:lpstr>Tab. H2-39web</vt:lpstr>
      <vt:lpstr>Tab. H2-40web</vt:lpstr>
      <vt:lpstr>Tab. H2-41web</vt:lpstr>
      <vt:lpstr>Tab. H2-42web</vt:lpstr>
      <vt:lpstr>Tab. H2-43web</vt:lpstr>
      <vt:lpstr>Tab. H2-44web</vt:lpstr>
      <vt:lpstr>Tab. H2-45web</vt:lpstr>
      <vt:lpstr>Tab. H2-46web</vt:lpstr>
      <vt:lpstr>Tab. H2-47web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Gelke, Anna-Maria</dc:creator>
  <cp:lastModifiedBy>Hiwi_Komm</cp:lastModifiedBy>
  <cp:lastPrinted>2016-06-08T10:41:34Z</cp:lastPrinted>
  <dcterms:created xsi:type="dcterms:W3CDTF">2015-09-21T07:54:19Z</dcterms:created>
  <dcterms:modified xsi:type="dcterms:W3CDTF">2016-07-06T10:20:36Z</dcterms:modified>
</cp:coreProperties>
</file>